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D:\NAA\"/>
    </mc:Choice>
  </mc:AlternateContent>
  <xr:revisionPtr revIDLastSave="0" documentId="13_ncr:1_{3CD2A5C7-905C-4B92-A4F0-8684CD985C6B}" xr6:coauthVersionLast="32" xr6:coauthVersionMax="32" xr10:uidLastSave="{00000000-0000-0000-0000-000000000000}"/>
  <bookViews>
    <workbookView xWindow="0" yWindow="0" windowWidth="23040" windowHeight="9072" activeTab="2" xr2:uid="{00000000-000D-0000-FFFF-FFFF00000000}"/>
  </bookViews>
  <sheets>
    <sheet name="Prog" sheetId="1" r:id="rId1"/>
    <sheet name="Bibs" sheetId="2" r:id="rId2"/>
    <sheet name="Results Day1 Track" sheetId="3" r:id="rId3"/>
    <sheet name="Results Day1 Field" sheetId="4" r:id="rId4"/>
  </sheets>
  <definedNames>
    <definedName name="_xlnm._FilterDatabase" localSheetId="1" hidden="1">Bibs!$A$1:$F$367</definedName>
    <definedName name="_xlnm._FilterDatabase" localSheetId="3" hidden="1">'Results Day1 Field'!$B$2:$B$162</definedName>
    <definedName name="_xlnm._FilterDatabase" localSheetId="2" hidden="1">'Results Day1 Track'!$B$2:$B$479</definedName>
    <definedName name="athletes">Bibs!$A:$F</definedName>
    <definedName name="_xlnm.Print_Area" localSheetId="0">Prog!$A$1:$F$88</definedName>
    <definedName name="_xlnm.Print_Area" localSheetId="3">'Results Day1 Field'!$B$2:$F$162</definedName>
    <definedName name="_xlnm.Print_Area" localSheetId="2">'Results Day1 Track'!$B$2:$G$479</definedName>
    <definedName name="timetable">Prog!$A:$C</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9" i="3" l="1"/>
  <c r="I479" i="3" l="1"/>
  <c r="I478" i="3"/>
  <c r="I477" i="3"/>
  <c r="I476" i="3"/>
  <c r="I475" i="3"/>
  <c r="I474" i="3"/>
  <c r="I470" i="3"/>
  <c r="I469" i="3"/>
  <c r="I468" i="3"/>
  <c r="I467" i="3"/>
  <c r="I466" i="3"/>
  <c r="I462" i="3"/>
  <c r="I461" i="3"/>
  <c r="I460" i="3"/>
  <c r="I459" i="3"/>
  <c r="I458" i="3"/>
  <c r="I457" i="3"/>
  <c r="I453" i="3"/>
  <c r="I452" i="3"/>
  <c r="I451" i="3"/>
  <c r="I450" i="3"/>
  <c r="I449" i="3"/>
  <c r="I448" i="3"/>
  <c r="I447" i="3"/>
  <c r="I446" i="3"/>
  <c r="I445" i="3"/>
  <c r="I441" i="3"/>
  <c r="I440" i="3"/>
  <c r="I439" i="3"/>
  <c r="I438" i="3"/>
  <c r="I437" i="3"/>
  <c r="I436" i="3"/>
  <c r="I435" i="3"/>
  <c r="I434" i="3"/>
  <c r="I433" i="3"/>
  <c r="I429" i="3"/>
  <c r="I428" i="3"/>
  <c r="I427" i="3"/>
  <c r="I426" i="3"/>
  <c r="I425" i="3"/>
  <c r="I424" i="3"/>
  <c r="I423" i="3"/>
  <c r="I422" i="3"/>
  <c r="I421" i="3"/>
  <c r="I420" i="3"/>
  <c r="I416" i="3"/>
  <c r="I415" i="3"/>
  <c r="I414" i="3"/>
  <c r="I413" i="3"/>
  <c r="I412" i="3"/>
  <c r="I411" i="3"/>
  <c r="I410" i="3"/>
  <c r="I409" i="3"/>
  <c r="I408" i="3"/>
  <c r="I407" i="3"/>
  <c r="I403" i="3"/>
  <c r="I402" i="3"/>
  <c r="I401" i="3"/>
  <c r="I400" i="3"/>
  <c r="I399" i="3"/>
  <c r="I398" i="3"/>
  <c r="I397" i="3"/>
  <c r="I396" i="3"/>
  <c r="I395" i="3"/>
  <c r="I394" i="3"/>
  <c r="I390" i="3"/>
  <c r="I389" i="3"/>
  <c r="I388" i="3"/>
  <c r="I387" i="3"/>
  <c r="I386" i="3"/>
  <c r="I385" i="3"/>
  <c r="I384" i="3"/>
  <c r="I383" i="3"/>
  <c r="I382" i="3"/>
  <c r="I381" i="3"/>
  <c r="I377" i="3"/>
  <c r="I376" i="3"/>
  <c r="I375" i="3"/>
  <c r="I374" i="3"/>
  <c r="I373" i="3"/>
  <c r="I372" i="3"/>
  <c r="I371" i="3"/>
  <c r="I370" i="3"/>
  <c r="I369" i="3"/>
  <c r="I368" i="3"/>
  <c r="I364" i="3"/>
  <c r="I363" i="3"/>
  <c r="I362" i="3"/>
  <c r="I361" i="3"/>
  <c r="I360" i="3"/>
  <c r="I359" i="3"/>
  <c r="I358" i="3"/>
  <c r="I357" i="3"/>
  <c r="I356" i="3"/>
  <c r="I355" i="3"/>
  <c r="I351" i="3"/>
  <c r="I350" i="3"/>
  <c r="I349" i="3"/>
  <c r="I348" i="3"/>
  <c r="I347" i="3"/>
  <c r="I346" i="3"/>
  <c r="I345" i="3"/>
  <c r="I344" i="3"/>
  <c r="I343" i="3"/>
  <c r="I342" i="3"/>
  <c r="I338" i="3"/>
  <c r="I337" i="3"/>
  <c r="I336" i="3"/>
  <c r="I335" i="3"/>
  <c r="I334" i="3"/>
  <c r="I333" i="3"/>
  <c r="I332" i="3"/>
  <c r="I331" i="3"/>
  <c r="I330" i="3"/>
  <c r="I329" i="3"/>
  <c r="I325" i="3"/>
  <c r="I324" i="3"/>
  <c r="I323" i="3"/>
  <c r="I322" i="3"/>
  <c r="I321" i="3"/>
  <c r="I320" i="3"/>
  <c r="I319" i="3"/>
  <c r="I318" i="3"/>
  <c r="I317" i="3"/>
  <c r="I316" i="3"/>
  <c r="I315" i="3"/>
  <c r="I314" i="3"/>
  <c r="I310" i="3"/>
  <c r="I309" i="3"/>
  <c r="I308" i="3"/>
  <c r="I307" i="3"/>
  <c r="I306" i="3"/>
  <c r="I305" i="3"/>
  <c r="I301" i="3"/>
  <c r="I300" i="3"/>
  <c r="I299" i="3"/>
  <c r="I298" i="3"/>
  <c r="I294" i="3"/>
  <c r="I293" i="3"/>
  <c r="I292" i="3"/>
  <c r="I288" i="3"/>
  <c r="I287" i="3"/>
  <c r="I286" i="3"/>
  <c r="I285" i="3"/>
  <c r="I284" i="3"/>
  <c r="I283" i="3"/>
  <c r="I279" i="3"/>
  <c r="I278" i="3"/>
  <c r="I277" i="3"/>
  <c r="I273" i="3"/>
  <c r="I272" i="3"/>
  <c r="I271" i="3"/>
  <c r="I267" i="3"/>
  <c r="I266" i="3"/>
  <c r="I265" i="3"/>
  <c r="I264" i="3"/>
  <c r="I263" i="3"/>
  <c r="I262" i="3"/>
  <c r="I261" i="3"/>
  <c r="I260" i="3"/>
  <c r="I256" i="3"/>
  <c r="I255" i="3"/>
  <c r="I254" i="3"/>
  <c r="I253" i="3"/>
  <c r="I252" i="3"/>
  <c r="I251" i="3"/>
  <c r="I250" i="3"/>
  <c r="I249" i="3"/>
  <c r="I245" i="3"/>
  <c r="I244" i="3"/>
  <c r="I243" i="3"/>
  <c r="I242" i="3"/>
  <c r="I241" i="3"/>
  <c r="I240" i="3"/>
  <c r="I239" i="3"/>
  <c r="I238" i="3"/>
  <c r="I234" i="3"/>
  <c r="I233" i="3"/>
  <c r="I232" i="3"/>
  <c r="I231" i="3"/>
  <c r="I230" i="3"/>
  <c r="I229" i="3"/>
  <c r="I228" i="3"/>
  <c r="I227" i="3"/>
  <c r="I223" i="3"/>
  <c r="I222" i="3"/>
  <c r="I221" i="3"/>
  <c r="I220" i="3"/>
  <c r="I219" i="3"/>
  <c r="I218" i="3"/>
  <c r="I217" i="3"/>
  <c r="I216" i="3"/>
  <c r="I212" i="3"/>
  <c r="I211" i="3"/>
  <c r="I210" i="3"/>
  <c r="I209" i="3"/>
  <c r="I208" i="3"/>
  <c r="I207" i="3"/>
  <c r="I206" i="3"/>
  <c r="I205" i="3"/>
  <c r="I201" i="3"/>
  <c r="I200" i="3"/>
  <c r="I196" i="3"/>
  <c r="I195" i="3"/>
  <c r="I191" i="3"/>
  <c r="I190" i="3"/>
  <c r="I189" i="3"/>
  <c r="I188" i="3"/>
  <c r="I187" i="3"/>
  <c r="I186" i="3"/>
  <c r="I185" i="3"/>
  <c r="I181" i="3"/>
  <c r="I180" i="3"/>
  <c r="I179" i="3"/>
  <c r="I175" i="3"/>
  <c r="I174" i="3"/>
  <c r="I173" i="3"/>
  <c r="I172" i="3"/>
  <c r="I168" i="3"/>
  <c r="I167" i="3"/>
  <c r="I166" i="3"/>
  <c r="I162" i="3"/>
  <c r="I161" i="3"/>
  <c r="I160" i="3"/>
  <c r="I156" i="3"/>
  <c r="I152" i="3"/>
  <c r="I151" i="3"/>
  <c r="I150" i="3"/>
  <c r="I149" i="3"/>
  <c r="I148" i="3"/>
  <c r="I147" i="3"/>
  <c r="I146" i="3"/>
  <c r="I145" i="3"/>
  <c r="I141" i="3"/>
  <c r="I140" i="3"/>
  <c r="I139" i="3"/>
  <c r="I138" i="3"/>
  <c r="I137" i="3"/>
  <c r="I136" i="3"/>
  <c r="I135" i="3"/>
  <c r="I134" i="3"/>
  <c r="I130" i="3"/>
  <c r="I129" i="3"/>
  <c r="I128" i="3"/>
  <c r="I127" i="3"/>
  <c r="I126" i="3"/>
  <c r="I125" i="3"/>
  <c r="I124" i="3"/>
  <c r="I123" i="3"/>
  <c r="I119" i="3"/>
  <c r="I115" i="3"/>
  <c r="I111" i="3"/>
  <c r="I110" i="3"/>
  <c r="I109" i="3"/>
  <c r="I108" i="3"/>
  <c r="I107" i="3"/>
  <c r="I106" i="3"/>
  <c r="I105" i="3"/>
  <c r="I104" i="3"/>
  <c r="I103" i="3"/>
  <c r="I99" i="3"/>
  <c r="I98" i="3"/>
  <c r="I97" i="3"/>
  <c r="I96" i="3"/>
  <c r="I95" i="3"/>
  <c r="I94" i="3"/>
  <c r="I93" i="3"/>
  <c r="I92" i="3"/>
  <c r="I88" i="3"/>
  <c r="I87" i="3"/>
  <c r="I86" i="3"/>
  <c r="I85" i="3"/>
  <c r="I84" i="3"/>
  <c r="I83" i="3"/>
  <c r="I82" i="3"/>
  <c r="I81" i="3"/>
  <c r="I77" i="3"/>
  <c r="I76" i="3"/>
  <c r="I75" i="3"/>
  <c r="I74" i="3"/>
  <c r="I73" i="3"/>
  <c r="I72" i="3"/>
  <c r="I71" i="3"/>
  <c r="I70" i="3"/>
  <c r="I66" i="3"/>
  <c r="I65" i="3"/>
  <c r="I64" i="3"/>
  <c r="I63" i="3"/>
  <c r="I62" i="3"/>
  <c r="I61" i="3"/>
  <c r="I60" i="3"/>
  <c r="I59" i="3"/>
  <c r="I55" i="3"/>
  <c r="I54" i="3"/>
  <c r="I53" i="3"/>
  <c r="I52" i="3"/>
  <c r="I51" i="3"/>
  <c r="I50" i="3"/>
  <c r="I49" i="3"/>
  <c r="I48" i="3"/>
  <c r="I44" i="3"/>
  <c r="I43" i="3"/>
  <c r="I42" i="3"/>
  <c r="I41" i="3"/>
  <c r="I40" i="3"/>
  <c r="I39" i="3"/>
  <c r="I38" i="3"/>
  <c r="I37" i="3"/>
  <c r="I33" i="3"/>
  <c r="I32" i="3"/>
  <c r="I31" i="3"/>
  <c r="I30" i="3"/>
  <c r="I29" i="3"/>
  <c r="I28" i="3"/>
  <c r="I27" i="3"/>
  <c r="I26" i="3"/>
  <c r="I22" i="3"/>
  <c r="I21" i="3"/>
  <c r="I20" i="3"/>
  <c r="I19" i="3"/>
  <c r="I18" i="3"/>
  <c r="I17" i="3"/>
  <c r="I16" i="3"/>
  <c r="I15" i="3"/>
  <c r="I11" i="3"/>
  <c r="I10" i="3"/>
  <c r="I9" i="3"/>
  <c r="I8" i="3"/>
  <c r="I7" i="3"/>
  <c r="I6" i="3"/>
  <c r="I5" i="3"/>
  <c r="I148" i="4"/>
  <c r="I149" i="4"/>
  <c r="I150" i="4"/>
  <c r="I140" i="4"/>
  <c r="I141" i="4"/>
  <c r="I142" i="4"/>
  <c r="I143" i="4"/>
  <c r="I135" i="4"/>
  <c r="I122" i="4"/>
  <c r="I117" i="4"/>
  <c r="I112" i="4"/>
  <c r="I95" i="4"/>
  <c r="I96" i="4"/>
  <c r="I97" i="4"/>
  <c r="I98" i="4"/>
  <c r="I99" i="4"/>
  <c r="I100" i="4"/>
  <c r="I101" i="4"/>
  <c r="I102" i="4"/>
  <c r="I103" i="4"/>
  <c r="I104" i="4"/>
  <c r="I105" i="4"/>
  <c r="I106" i="4"/>
  <c r="I107" i="4"/>
  <c r="I86" i="4"/>
  <c r="I66" i="4"/>
  <c r="I67" i="4"/>
  <c r="I68" i="4"/>
  <c r="I69" i="4"/>
  <c r="I60" i="4"/>
  <c r="I61" i="4"/>
  <c r="I51" i="4"/>
  <c r="I43" i="4"/>
  <c r="I44" i="4"/>
  <c r="I45" i="4"/>
  <c r="I46" i="4"/>
  <c r="I36" i="4"/>
  <c r="I37" i="4"/>
  <c r="I38" i="4"/>
  <c r="I30" i="4"/>
  <c r="I31" i="4"/>
  <c r="I32" i="4"/>
  <c r="I23" i="4"/>
  <c r="I24" i="4"/>
  <c r="I25" i="4"/>
  <c r="I18" i="4"/>
  <c r="D106" i="4"/>
  <c r="E106" i="4"/>
  <c r="D107" i="4"/>
  <c r="E107" i="4"/>
  <c r="D97" i="4"/>
  <c r="E97" i="4"/>
  <c r="D98" i="4"/>
  <c r="E98" i="4"/>
  <c r="D99" i="4"/>
  <c r="E99" i="4"/>
  <c r="D100" i="4"/>
  <c r="E100" i="4"/>
  <c r="D101" i="4"/>
  <c r="E101" i="4"/>
  <c r="D102" i="4"/>
  <c r="E102" i="4"/>
  <c r="D103" i="4"/>
  <c r="E103" i="4"/>
  <c r="D104" i="4"/>
  <c r="E104" i="4"/>
  <c r="D105" i="4"/>
  <c r="E105" i="4"/>
  <c r="K162" i="4"/>
  <c r="I162" i="4"/>
  <c r="E162" i="4"/>
  <c r="D162" i="4"/>
  <c r="B160" i="4"/>
  <c r="A162" i="4" s="1"/>
  <c r="F160" i="4" s="1"/>
  <c r="K158" i="4"/>
  <c r="I158" i="4"/>
  <c r="E158" i="4"/>
  <c r="D158" i="4"/>
  <c r="B156" i="4"/>
  <c r="A158" i="4" s="1"/>
  <c r="K154" i="4"/>
  <c r="I154" i="4"/>
  <c r="E154" i="4"/>
  <c r="D154" i="4"/>
  <c r="B152" i="4"/>
  <c r="A154" i="4" s="1"/>
  <c r="E150" i="4"/>
  <c r="D150" i="4"/>
  <c r="E149" i="4"/>
  <c r="D149" i="4"/>
  <c r="E148" i="4"/>
  <c r="D148" i="4"/>
  <c r="K147" i="4"/>
  <c r="I147" i="4"/>
  <c r="E147" i="4"/>
  <c r="D147" i="4"/>
  <c r="B145" i="4"/>
  <c r="A147" i="4" s="1"/>
  <c r="G146" i="4" s="1"/>
  <c r="E143" i="4"/>
  <c r="D143" i="4"/>
  <c r="E142" i="4"/>
  <c r="D142" i="4"/>
  <c r="E141" i="4"/>
  <c r="D141" i="4"/>
  <c r="E140" i="4"/>
  <c r="D140" i="4"/>
  <c r="K139" i="4"/>
  <c r="I139" i="4"/>
  <c r="E139" i="4"/>
  <c r="D139" i="4"/>
  <c r="B137" i="4"/>
  <c r="A139" i="4" s="1"/>
  <c r="E135" i="4"/>
  <c r="D135" i="4"/>
  <c r="K134" i="4"/>
  <c r="I134" i="4"/>
  <c r="E134" i="4"/>
  <c r="D134" i="4"/>
  <c r="B132" i="4"/>
  <c r="A134" i="4" s="1"/>
  <c r="K130" i="4"/>
  <c r="I130" i="4"/>
  <c r="E130" i="4"/>
  <c r="D130" i="4"/>
  <c r="B128" i="4"/>
  <c r="A130" i="4" s="1"/>
  <c r="F128" i="4" s="1"/>
  <c r="K126" i="4"/>
  <c r="I126" i="4"/>
  <c r="E126" i="4"/>
  <c r="D126" i="4"/>
  <c r="B124" i="4"/>
  <c r="A126" i="4" s="1"/>
  <c r="E122" i="4"/>
  <c r="D122" i="4"/>
  <c r="K121" i="4"/>
  <c r="I121" i="4"/>
  <c r="J121" i="4" s="1"/>
  <c r="E121" i="4"/>
  <c r="D121" i="4"/>
  <c r="B119" i="4"/>
  <c r="A121" i="4" s="1"/>
  <c r="F119" i="4" s="1"/>
  <c r="E117" i="4"/>
  <c r="D117" i="4"/>
  <c r="K116" i="4"/>
  <c r="I116" i="4"/>
  <c r="E116" i="4"/>
  <c r="D116" i="4"/>
  <c r="B114" i="4"/>
  <c r="A116" i="4" s="1"/>
  <c r="E112" i="4"/>
  <c r="D112" i="4"/>
  <c r="K111" i="4"/>
  <c r="I111" i="4"/>
  <c r="E111" i="4"/>
  <c r="D111" i="4"/>
  <c r="B109" i="4"/>
  <c r="A111" i="4" s="1"/>
  <c r="E96" i="4"/>
  <c r="D96" i="4"/>
  <c r="E95" i="4"/>
  <c r="D95" i="4"/>
  <c r="K94" i="4"/>
  <c r="I94" i="4"/>
  <c r="E94" i="4"/>
  <c r="D94" i="4"/>
  <c r="B92" i="4"/>
  <c r="A94" i="4" s="1"/>
  <c r="F92" i="4" s="1"/>
  <c r="K90" i="4"/>
  <c r="I90" i="4"/>
  <c r="E90" i="4"/>
  <c r="D90" i="4"/>
  <c r="B88" i="4"/>
  <c r="A90" i="4" s="1"/>
  <c r="E86" i="4"/>
  <c r="D86" i="4"/>
  <c r="K85" i="4"/>
  <c r="I85" i="4"/>
  <c r="E85" i="4"/>
  <c r="D85" i="4"/>
  <c r="B83" i="4"/>
  <c r="A85" i="4" s="1"/>
  <c r="K81" i="4"/>
  <c r="I81" i="4"/>
  <c r="E81" i="4"/>
  <c r="D81" i="4"/>
  <c r="B79" i="4"/>
  <c r="A81" i="4" s="1"/>
  <c r="F79" i="4" s="1"/>
  <c r="K77" i="4"/>
  <c r="I77" i="4"/>
  <c r="E77" i="4"/>
  <c r="D77" i="4"/>
  <c r="B75" i="4"/>
  <c r="A77" i="4" s="1"/>
  <c r="G76" i="4" s="1"/>
  <c r="K73" i="4"/>
  <c r="I73" i="4"/>
  <c r="J73" i="4" s="1"/>
  <c r="E73" i="4"/>
  <c r="D73" i="4"/>
  <c r="B71" i="4"/>
  <c r="A73" i="4" s="1"/>
  <c r="F71" i="4" s="1"/>
  <c r="E69" i="4"/>
  <c r="D69" i="4"/>
  <c r="E68" i="4"/>
  <c r="D68" i="4"/>
  <c r="E67" i="4"/>
  <c r="D67" i="4"/>
  <c r="E66" i="4"/>
  <c r="D66" i="4"/>
  <c r="K65" i="4"/>
  <c r="I65" i="4"/>
  <c r="E65" i="4"/>
  <c r="D65" i="4"/>
  <c r="B63" i="4"/>
  <c r="A65" i="4" s="1"/>
  <c r="F63" i="4" s="1"/>
  <c r="E61" i="4"/>
  <c r="D61" i="4"/>
  <c r="E60" i="4"/>
  <c r="D60" i="4"/>
  <c r="K59" i="4"/>
  <c r="I59" i="4"/>
  <c r="E59" i="4"/>
  <c r="D59" i="4"/>
  <c r="B57" i="4"/>
  <c r="A59" i="4" s="1"/>
  <c r="K55" i="4"/>
  <c r="I55" i="4"/>
  <c r="E55" i="4"/>
  <c r="D55" i="4"/>
  <c r="B53" i="4"/>
  <c r="A55" i="4" s="1"/>
  <c r="E51" i="4"/>
  <c r="D51" i="4"/>
  <c r="K50" i="4"/>
  <c r="I50" i="4"/>
  <c r="E50" i="4"/>
  <c r="D50" i="4"/>
  <c r="B48" i="4"/>
  <c r="A50" i="4" s="1"/>
  <c r="F48" i="4" s="1"/>
  <c r="E46" i="4"/>
  <c r="D46" i="4"/>
  <c r="E45" i="4"/>
  <c r="D45" i="4"/>
  <c r="E44" i="4"/>
  <c r="D44" i="4"/>
  <c r="E43" i="4"/>
  <c r="D43" i="4"/>
  <c r="K42" i="4"/>
  <c r="I42" i="4"/>
  <c r="J42" i="4" s="1"/>
  <c r="E42" i="4"/>
  <c r="D42" i="4"/>
  <c r="B40" i="4"/>
  <c r="A42" i="4" s="1"/>
  <c r="F40" i="4" s="1"/>
  <c r="E38" i="4"/>
  <c r="D38" i="4"/>
  <c r="E37" i="4"/>
  <c r="D37" i="4"/>
  <c r="E36" i="4"/>
  <c r="D36" i="4"/>
  <c r="K35" i="4"/>
  <c r="I35" i="4"/>
  <c r="E35" i="4"/>
  <c r="D35" i="4"/>
  <c r="B33" i="4"/>
  <c r="A35" i="4" s="1"/>
  <c r="G34" i="4" s="1"/>
  <c r="E31" i="4"/>
  <c r="D31" i="4"/>
  <c r="E30" i="4"/>
  <c r="D30" i="4"/>
  <c r="K29" i="4"/>
  <c r="I29" i="4"/>
  <c r="J29" i="4" s="1"/>
  <c r="E29" i="4"/>
  <c r="D29" i="4"/>
  <c r="B27" i="4"/>
  <c r="A29" i="4" s="1"/>
  <c r="E25" i="4"/>
  <c r="D25" i="4"/>
  <c r="E24" i="4"/>
  <c r="D24" i="4"/>
  <c r="E23" i="4"/>
  <c r="D23" i="4"/>
  <c r="K22" i="4"/>
  <c r="I22" i="4"/>
  <c r="E22" i="4"/>
  <c r="D22" i="4"/>
  <c r="B20" i="4"/>
  <c r="A22" i="4" s="1"/>
  <c r="E18" i="4"/>
  <c r="D18" i="4"/>
  <c r="K17" i="4"/>
  <c r="I17" i="4"/>
  <c r="E17" i="4"/>
  <c r="D17" i="4"/>
  <c r="B15" i="4"/>
  <c r="A17" i="4" s="1"/>
  <c r="K13" i="4"/>
  <c r="I13" i="4"/>
  <c r="E13" i="4"/>
  <c r="D13" i="4"/>
  <c r="B11" i="4"/>
  <c r="A13" i="4" s="1"/>
  <c r="E9" i="4"/>
  <c r="D9" i="4"/>
  <c r="K8" i="4"/>
  <c r="I8" i="4"/>
  <c r="E8" i="4"/>
  <c r="D8" i="4"/>
  <c r="B6" i="4"/>
  <c r="A8" i="4" s="1"/>
  <c r="K4" i="4"/>
  <c r="I4" i="4"/>
  <c r="E4" i="4"/>
  <c r="D4" i="4"/>
  <c r="B2" i="4"/>
  <c r="G479" i="3"/>
  <c r="E479" i="3"/>
  <c r="D479" i="3"/>
  <c r="G478" i="3"/>
  <c r="E478" i="3"/>
  <c r="D478" i="3"/>
  <c r="G477" i="3"/>
  <c r="E477" i="3"/>
  <c r="D477" i="3"/>
  <c r="G476" i="3"/>
  <c r="E476" i="3"/>
  <c r="D476" i="3"/>
  <c r="G475" i="3"/>
  <c r="E475" i="3"/>
  <c r="D475" i="3"/>
  <c r="K474" i="3"/>
  <c r="G474" i="3"/>
  <c r="E474" i="3"/>
  <c r="D474" i="3"/>
  <c r="B472" i="3"/>
  <c r="A474" i="3" s="1"/>
  <c r="G470" i="3"/>
  <c r="E470" i="3"/>
  <c r="D470" i="3"/>
  <c r="G469" i="3"/>
  <c r="E469" i="3"/>
  <c r="D469" i="3"/>
  <c r="G468" i="3"/>
  <c r="E468" i="3"/>
  <c r="D468" i="3"/>
  <c r="G467" i="3"/>
  <c r="E467" i="3"/>
  <c r="D467" i="3"/>
  <c r="K466" i="3"/>
  <c r="E466" i="3"/>
  <c r="D466" i="3"/>
  <c r="B464" i="3"/>
  <c r="A466" i="3" s="1"/>
  <c r="G465" i="3" s="1"/>
  <c r="G462" i="3"/>
  <c r="E462" i="3"/>
  <c r="D462" i="3"/>
  <c r="G461" i="3"/>
  <c r="E461" i="3"/>
  <c r="D461" i="3"/>
  <c r="G460" i="3"/>
  <c r="E460" i="3"/>
  <c r="D460" i="3"/>
  <c r="G459" i="3"/>
  <c r="E459" i="3"/>
  <c r="D459" i="3"/>
  <c r="G458" i="3"/>
  <c r="E458" i="3"/>
  <c r="D458" i="3"/>
  <c r="K457" i="3"/>
  <c r="G457" i="3"/>
  <c r="E457" i="3"/>
  <c r="D457" i="3"/>
  <c r="B455" i="3"/>
  <c r="A457" i="3" s="1"/>
  <c r="G453" i="3"/>
  <c r="E453" i="3"/>
  <c r="D453" i="3"/>
  <c r="G452" i="3"/>
  <c r="E452" i="3"/>
  <c r="D452" i="3"/>
  <c r="G451" i="3"/>
  <c r="E451" i="3"/>
  <c r="D451" i="3"/>
  <c r="G450" i="3"/>
  <c r="E450" i="3"/>
  <c r="D450" i="3"/>
  <c r="G449" i="3"/>
  <c r="E449" i="3"/>
  <c r="D449" i="3"/>
  <c r="G448" i="3"/>
  <c r="E448" i="3"/>
  <c r="D448" i="3"/>
  <c r="G447" i="3"/>
  <c r="E447" i="3"/>
  <c r="D447" i="3"/>
  <c r="G446" i="3"/>
  <c r="E446" i="3"/>
  <c r="D446" i="3"/>
  <c r="K445" i="3"/>
  <c r="G445" i="3"/>
  <c r="E445" i="3"/>
  <c r="D445" i="3"/>
  <c r="B443" i="3"/>
  <c r="A445" i="3" s="1"/>
  <c r="G441" i="3"/>
  <c r="E441" i="3"/>
  <c r="D441" i="3"/>
  <c r="G440" i="3"/>
  <c r="E440" i="3"/>
  <c r="D440" i="3"/>
  <c r="G439" i="3"/>
  <c r="E439" i="3"/>
  <c r="D439" i="3"/>
  <c r="G438" i="3"/>
  <c r="E438" i="3"/>
  <c r="D438" i="3"/>
  <c r="G437" i="3"/>
  <c r="E437" i="3"/>
  <c r="D437" i="3"/>
  <c r="G436" i="3"/>
  <c r="E436" i="3"/>
  <c r="D436" i="3"/>
  <c r="G435" i="3"/>
  <c r="E435" i="3"/>
  <c r="D435" i="3"/>
  <c r="G434" i="3"/>
  <c r="E434" i="3"/>
  <c r="D434" i="3"/>
  <c r="K433" i="3"/>
  <c r="G433" i="3"/>
  <c r="E433" i="3"/>
  <c r="D433" i="3"/>
  <c r="B431" i="3"/>
  <c r="A433" i="3" s="1"/>
  <c r="G432" i="3" s="1"/>
  <c r="G421" i="3"/>
  <c r="G422" i="3"/>
  <c r="G423" i="3"/>
  <c r="G424" i="3"/>
  <c r="G425" i="3"/>
  <c r="G426" i="3"/>
  <c r="G427" i="3"/>
  <c r="G428" i="3"/>
  <c r="G429" i="3"/>
  <c r="G420" i="3"/>
  <c r="G408" i="3"/>
  <c r="G409" i="3"/>
  <c r="G410" i="3"/>
  <c r="G411" i="3"/>
  <c r="G412" i="3"/>
  <c r="G413" i="3"/>
  <c r="G414" i="3"/>
  <c r="G415" i="3"/>
  <c r="G416" i="3"/>
  <c r="G407" i="3"/>
  <c r="E429" i="3"/>
  <c r="D429" i="3"/>
  <c r="E428" i="3"/>
  <c r="D428" i="3"/>
  <c r="E427" i="3"/>
  <c r="D427" i="3"/>
  <c r="E426" i="3"/>
  <c r="D426" i="3"/>
  <c r="E425" i="3"/>
  <c r="D425" i="3"/>
  <c r="E424" i="3"/>
  <c r="D424" i="3"/>
  <c r="E423" i="3"/>
  <c r="D423" i="3"/>
  <c r="E422" i="3"/>
  <c r="D422" i="3"/>
  <c r="E421" i="3"/>
  <c r="D421" i="3"/>
  <c r="K420" i="3"/>
  <c r="E420" i="3"/>
  <c r="D420" i="3"/>
  <c r="B418" i="3"/>
  <c r="A420" i="3" s="1"/>
  <c r="G419" i="3" s="1"/>
  <c r="E416" i="3"/>
  <c r="D416" i="3"/>
  <c r="E415" i="3"/>
  <c r="D415" i="3"/>
  <c r="E414" i="3"/>
  <c r="D414" i="3"/>
  <c r="E413" i="3"/>
  <c r="D413" i="3"/>
  <c r="E412" i="3"/>
  <c r="D412" i="3"/>
  <c r="E411" i="3"/>
  <c r="D411" i="3"/>
  <c r="E410" i="3"/>
  <c r="D410" i="3"/>
  <c r="E409" i="3"/>
  <c r="D409" i="3"/>
  <c r="E408" i="3"/>
  <c r="D408" i="3"/>
  <c r="K407" i="3"/>
  <c r="E407" i="3"/>
  <c r="D407" i="3"/>
  <c r="B405" i="3"/>
  <c r="A407" i="3" s="1"/>
  <c r="G406" i="3" s="1"/>
  <c r="G395" i="3"/>
  <c r="G396" i="3"/>
  <c r="G397" i="3"/>
  <c r="G398" i="3"/>
  <c r="G399" i="3"/>
  <c r="G400" i="3"/>
  <c r="G401" i="3"/>
  <c r="G402" i="3"/>
  <c r="G403" i="3"/>
  <c r="G394" i="3"/>
  <c r="G382" i="3"/>
  <c r="G383" i="3"/>
  <c r="G384" i="3"/>
  <c r="G385" i="3"/>
  <c r="G386" i="3"/>
  <c r="G387" i="3"/>
  <c r="G388" i="3"/>
  <c r="G389" i="3"/>
  <c r="G390" i="3"/>
  <c r="G381" i="3"/>
  <c r="E403" i="3"/>
  <c r="D403" i="3"/>
  <c r="E402" i="3"/>
  <c r="D402" i="3"/>
  <c r="E401" i="3"/>
  <c r="D401" i="3"/>
  <c r="E400" i="3"/>
  <c r="D400" i="3"/>
  <c r="E399" i="3"/>
  <c r="D399" i="3"/>
  <c r="E398" i="3"/>
  <c r="D398" i="3"/>
  <c r="E397" i="3"/>
  <c r="D397" i="3"/>
  <c r="E396" i="3"/>
  <c r="D396" i="3"/>
  <c r="E395" i="3"/>
  <c r="D395" i="3"/>
  <c r="K394" i="3"/>
  <c r="E394" i="3"/>
  <c r="D394" i="3"/>
  <c r="B392" i="3"/>
  <c r="A394" i="3" s="1"/>
  <c r="G393" i="3" s="1"/>
  <c r="E390" i="3"/>
  <c r="D390" i="3"/>
  <c r="E389" i="3"/>
  <c r="D389" i="3"/>
  <c r="E388" i="3"/>
  <c r="D388" i="3"/>
  <c r="E387" i="3"/>
  <c r="D387" i="3"/>
  <c r="E386" i="3"/>
  <c r="D386" i="3"/>
  <c r="E385" i="3"/>
  <c r="D385" i="3"/>
  <c r="E384" i="3"/>
  <c r="D384" i="3"/>
  <c r="E383" i="3"/>
  <c r="D383" i="3"/>
  <c r="E382" i="3"/>
  <c r="D382" i="3"/>
  <c r="K381" i="3"/>
  <c r="E381" i="3"/>
  <c r="D381" i="3"/>
  <c r="B379" i="3"/>
  <c r="A381" i="3" s="1"/>
  <c r="G380" i="3" s="1"/>
  <c r="G369" i="3"/>
  <c r="G370" i="3"/>
  <c r="G371" i="3"/>
  <c r="G372" i="3"/>
  <c r="G373" i="3"/>
  <c r="G374" i="3"/>
  <c r="G375" i="3"/>
  <c r="G376" i="3"/>
  <c r="G377" i="3"/>
  <c r="G368" i="3"/>
  <c r="G356" i="3"/>
  <c r="G357" i="3"/>
  <c r="G358" i="3"/>
  <c r="G359" i="3"/>
  <c r="G360" i="3"/>
  <c r="G361" i="3"/>
  <c r="G362" i="3"/>
  <c r="G363" i="3"/>
  <c r="G364" i="3"/>
  <c r="G355" i="3"/>
  <c r="E377" i="3"/>
  <c r="D377" i="3"/>
  <c r="E376" i="3"/>
  <c r="D376" i="3"/>
  <c r="E375" i="3"/>
  <c r="D375" i="3"/>
  <c r="E374" i="3"/>
  <c r="D374" i="3"/>
  <c r="E373" i="3"/>
  <c r="D373" i="3"/>
  <c r="E372" i="3"/>
  <c r="D372" i="3"/>
  <c r="E371" i="3"/>
  <c r="D371" i="3"/>
  <c r="E370" i="3"/>
  <c r="D370" i="3"/>
  <c r="E369" i="3"/>
  <c r="D369" i="3"/>
  <c r="K368" i="3"/>
  <c r="E368" i="3"/>
  <c r="D368" i="3"/>
  <c r="B366" i="3"/>
  <c r="A368" i="3" s="1"/>
  <c r="G367" i="3" s="1"/>
  <c r="E364" i="3"/>
  <c r="D364" i="3"/>
  <c r="E363" i="3"/>
  <c r="D363" i="3"/>
  <c r="E362" i="3"/>
  <c r="D362" i="3"/>
  <c r="E361" i="3"/>
  <c r="D361" i="3"/>
  <c r="E360" i="3"/>
  <c r="D360" i="3"/>
  <c r="E359" i="3"/>
  <c r="D359" i="3"/>
  <c r="E358" i="3"/>
  <c r="D358" i="3"/>
  <c r="E357" i="3"/>
  <c r="D357" i="3"/>
  <c r="E356" i="3"/>
  <c r="D356" i="3"/>
  <c r="K355" i="3"/>
  <c r="E355" i="3"/>
  <c r="D355" i="3"/>
  <c r="B353" i="3"/>
  <c r="A355" i="3" s="1"/>
  <c r="G354" i="3" s="1"/>
  <c r="G343" i="3"/>
  <c r="G344" i="3"/>
  <c r="G345" i="3"/>
  <c r="G346" i="3"/>
  <c r="G347" i="3"/>
  <c r="G348" i="3"/>
  <c r="G350" i="3"/>
  <c r="G351" i="3"/>
  <c r="G342" i="3"/>
  <c r="G330" i="3"/>
  <c r="G331" i="3"/>
  <c r="G332" i="3"/>
  <c r="G333" i="3"/>
  <c r="G334" i="3"/>
  <c r="G335" i="3"/>
  <c r="G336" i="3"/>
  <c r="G337" i="3"/>
  <c r="G338" i="3"/>
  <c r="G329" i="3"/>
  <c r="E351" i="3"/>
  <c r="D351" i="3"/>
  <c r="E350" i="3"/>
  <c r="D350" i="3"/>
  <c r="E349" i="3"/>
  <c r="D349" i="3"/>
  <c r="E348" i="3"/>
  <c r="D348" i="3"/>
  <c r="E347" i="3"/>
  <c r="D347" i="3"/>
  <c r="E346" i="3"/>
  <c r="D346" i="3"/>
  <c r="E345" i="3"/>
  <c r="D345" i="3"/>
  <c r="E344" i="3"/>
  <c r="D344" i="3"/>
  <c r="E343" i="3"/>
  <c r="D343" i="3"/>
  <c r="K342" i="3"/>
  <c r="E342" i="3"/>
  <c r="D342" i="3"/>
  <c r="B340" i="3"/>
  <c r="A342" i="3" s="1"/>
  <c r="G341" i="3" s="1"/>
  <c r="E338" i="3"/>
  <c r="D338" i="3"/>
  <c r="E337" i="3"/>
  <c r="D337" i="3"/>
  <c r="E336" i="3"/>
  <c r="D336" i="3"/>
  <c r="E335" i="3"/>
  <c r="D335" i="3"/>
  <c r="E334" i="3"/>
  <c r="D334" i="3"/>
  <c r="E333" i="3"/>
  <c r="D333" i="3"/>
  <c r="E332" i="3"/>
  <c r="D332" i="3"/>
  <c r="E331" i="3"/>
  <c r="D331" i="3"/>
  <c r="E330" i="3"/>
  <c r="D330" i="3"/>
  <c r="K329" i="3"/>
  <c r="E329" i="3"/>
  <c r="D329" i="3"/>
  <c r="B327" i="3"/>
  <c r="D316" i="3"/>
  <c r="E316" i="3"/>
  <c r="D317" i="3"/>
  <c r="E317" i="3"/>
  <c r="D318" i="3"/>
  <c r="E318" i="3"/>
  <c r="D319" i="3"/>
  <c r="E319" i="3"/>
  <c r="D320" i="3"/>
  <c r="E320" i="3"/>
  <c r="D321" i="3"/>
  <c r="E321" i="3"/>
  <c r="D322" i="3"/>
  <c r="E322" i="3"/>
  <c r="D323" i="3"/>
  <c r="E323" i="3"/>
  <c r="D324" i="3"/>
  <c r="E324" i="3"/>
  <c r="D325" i="3"/>
  <c r="E325" i="3"/>
  <c r="E315" i="3"/>
  <c r="D315" i="3"/>
  <c r="K314" i="3"/>
  <c r="E314" i="3"/>
  <c r="D314" i="3"/>
  <c r="B312" i="3"/>
  <c r="A314" i="3" s="1"/>
  <c r="G313" i="3" s="1"/>
  <c r="E310" i="3"/>
  <c r="D310" i="3"/>
  <c r="E309" i="3"/>
  <c r="D309" i="3"/>
  <c r="E308" i="3"/>
  <c r="D308" i="3"/>
  <c r="E307" i="3"/>
  <c r="D307" i="3"/>
  <c r="E306" i="3"/>
  <c r="D306" i="3"/>
  <c r="K305" i="3"/>
  <c r="E305" i="3"/>
  <c r="D305" i="3"/>
  <c r="B303" i="3"/>
  <c r="A305" i="3" s="1"/>
  <c r="E301" i="3"/>
  <c r="D301" i="3"/>
  <c r="E300" i="3"/>
  <c r="D300" i="3"/>
  <c r="E299" i="3"/>
  <c r="D299" i="3"/>
  <c r="K298" i="3"/>
  <c r="E298" i="3"/>
  <c r="D298" i="3"/>
  <c r="B296" i="3"/>
  <c r="A298" i="3" s="1"/>
  <c r="E294" i="3"/>
  <c r="D294" i="3"/>
  <c r="E293" i="3"/>
  <c r="D293" i="3"/>
  <c r="K292" i="3"/>
  <c r="E292" i="3"/>
  <c r="D292" i="3"/>
  <c r="B290" i="3"/>
  <c r="A292" i="3" s="1"/>
  <c r="E288" i="3"/>
  <c r="D288" i="3"/>
  <c r="E287" i="3"/>
  <c r="D287" i="3"/>
  <c r="E286" i="3"/>
  <c r="D286" i="3"/>
  <c r="E285" i="3"/>
  <c r="D285" i="3"/>
  <c r="E284" i="3"/>
  <c r="D284" i="3"/>
  <c r="K283" i="3"/>
  <c r="E283" i="3"/>
  <c r="D283" i="3"/>
  <c r="B281" i="3"/>
  <c r="A283" i="3" s="1"/>
  <c r="E279" i="3"/>
  <c r="D279" i="3"/>
  <c r="E278" i="3"/>
  <c r="D278" i="3"/>
  <c r="K277" i="3"/>
  <c r="E277" i="3"/>
  <c r="D277" i="3"/>
  <c r="B275" i="3"/>
  <c r="A277" i="3" s="1"/>
  <c r="G276" i="3" s="1"/>
  <c r="E273" i="3"/>
  <c r="D273" i="3"/>
  <c r="E272" i="3"/>
  <c r="D272" i="3"/>
  <c r="K271" i="3"/>
  <c r="E271" i="3"/>
  <c r="D271" i="3"/>
  <c r="B269" i="3"/>
  <c r="A271" i="3" s="1"/>
  <c r="E267" i="3"/>
  <c r="D267" i="3"/>
  <c r="E266" i="3"/>
  <c r="D266" i="3"/>
  <c r="E265" i="3"/>
  <c r="D265" i="3"/>
  <c r="E264" i="3"/>
  <c r="D264" i="3"/>
  <c r="E263" i="3"/>
  <c r="D263" i="3"/>
  <c r="E262" i="3"/>
  <c r="D262" i="3"/>
  <c r="E261" i="3"/>
  <c r="D261" i="3"/>
  <c r="K260" i="3"/>
  <c r="E260" i="3"/>
  <c r="D260" i="3"/>
  <c r="B258" i="3"/>
  <c r="A260" i="3" s="1"/>
  <c r="E256" i="3"/>
  <c r="D256" i="3"/>
  <c r="E255" i="3"/>
  <c r="D255" i="3"/>
  <c r="E254" i="3"/>
  <c r="D254" i="3"/>
  <c r="E253" i="3"/>
  <c r="D253" i="3"/>
  <c r="E252" i="3"/>
  <c r="D252" i="3"/>
  <c r="E251" i="3"/>
  <c r="D251" i="3"/>
  <c r="E250" i="3"/>
  <c r="D250" i="3"/>
  <c r="K249" i="3"/>
  <c r="E249" i="3"/>
  <c r="D249" i="3"/>
  <c r="B247" i="3"/>
  <c r="A249" i="3" s="1"/>
  <c r="E245" i="3"/>
  <c r="D245" i="3"/>
  <c r="E244" i="3"/>
  <c r="D244" i="3"/>
  <c r="E243" i="3"/>
  <c r="D243" i="3"/>
  <c r="E242" i="3"/>
  <c r="D242" i="3"/>
  <c r="E241" i="3"/>
  <c r="D241" i="3"/>
  <c r="E240" i="3"/>
  <c r="D240" i="3"/>
  <c r="E239" i="3"/>
  <c r="D239" i="3"/>
  <c r="K238" i="3"/>
  <c r="E238" i="3"/>
  <c r="D238" i="3"/>
  <c r="B236" i="3"/>
  <c r="A238" i="3" s="1"/>
  <c r="E234" i="3"/>
  <c r="D234" i="3"/>
  <c r="E233" i="3"/>
  <c r="D233" i="3"/>
  <c r="E232" i="3"/>
  <c r="D232" i="3"/>
  <c r="E231" i="3"/>
  <c r="D231" i="3"/>
  <c r="E230" i="3"/>
  <c r="D230" i="3"/>
  <c r="E229" i="3"/>
  <c r="D229" i="3"/>
  <c r="E228" i="3"/>
  <c r="D228" i="3"/>
  <c r="K227" i="3"/>
  <c r="E227" i="3"/>
  <c r="D227" i="3"/>
  <c r="B225" i="3"/>
  <c r="A227" i="3" s="1"/>
  <c r="E223" i="3"/>
  <c r="D223" i="3"/>
  <c r="E222" i="3"/>
  <c r="D222" i="3"/>
  <c r="E221" i="3"/>
  <c r="D221" i="3"/>
  <c r="E220" i="3"/>
  <c r="D220" i="3"/>
  <c r="E219" i="3"/>
  <c r="D219" i="3"/>
  <c r="E218" i="3"/>
  <c r="D218" i="3"/>
  <c r="E217" i="3"/>
  <c r="D217" i="3"/>
  <c r="K216" i="3"/>
  <c r="E216" i="3"/>
  <c r="D216" i="3"/>
  <c r="B214" i="3"/>
  <c r="A216" i="3" s="1"/>
  <c r="E212" i="3"/>
  <c r="D212" i="3"/>
  <c r="E211" i="3"/>
  <c r="D211" i="3"/>
  <c r="E210" i="3"/>
  <c r="D210" i="3"/>
  <c r="E209" i="3"/>
  <c r="D209" i="3"/>
  <c r="E208" i="3"/>
  <c r="D208" i="3"/>
  <c r="E207" i="3"/>
  <c r="D207" i="3"/>
  <c r="E206" i="3"/>
  <c r="D206" i="3"/>
  <c r="K205" i="3"/>
  <c r="E205" i="3"/>
  <c r="D205" i="3"/>
  <c r="B203" i="3"/>
  <c r="A205" i="3" s="1"/>
  <c r="E201" i="3"/>
  <c r="D201" i="3"/>
  <c r="K200" i="3"/>
  <c r="E200" i="3"/>
  <c r="D200" i="3"/>
  <c r="B198" i="3"/>
  <c r="A200" i="3" s="1"/>
  <c r="E196" i="3"/>
  <c r="D196" i="3"/>
  <c r="K195" i="3"/>
  <c r="E195" i="3"/>
  <c r="D195" i="3"/>
  <c r="B193" i="3"/>
  <c r="A195" i="3" s="1"/>
  <c r="E191" i="3"/>
  <c r="D191" i="3"/>
  <c r="E190" i="3"/>
  <c r="D190" i="3"/>
  <c r="E189" i="3"/>
  <c r="D189" i="3"/>
  <c r="E188" i="3"/>
  <c r="D188" i="3"/>
  <c r="E187" i="3"/>
  <c r="D187" i="3"/>
  <c r="E186" i="3"/>
  <c r="D186" i="3"/>
  <c r="K185" i="3"/>
  <c r="E185" i="3"/>
  <c r="D185" i="3"/>
  <c r="B183" i="3"/>
  <c r="A185" i="3" s="1"/>
  <c r="G184" i="3" s="1"/>
  <c r="E181" i="3"/>
  <c r="D181" i="3"/>
  <c r="E180" i="3"/>
  <c r="D180" i="3"/>
  <c r="K179" i="3"/>
  <c r="E179" i="3"/>
  <c r="D179" i="3"/>
  <c r="B177" i="3"/>
  <c r="A179" i="3" s="1"/>
  <c r="E175" i="3"/>
  <c r="D175" i="3"/>
  <c r="E174" i="3"/>
  <c r="D174" i="3"/>
  <c r="E173" i="3"/>
  <c r="D173" i="3"/>
  <c r="K172" i="3"/>
  <c r="E172" i="3"/>
  <c r="D172" i="3"/>
  <c r="B170" i="3"/>
  <c r="A172" i="3" s="1"/>
  <c r="E168" i="3"/>
  <c r="D168" i="3"/>
  <c r="E167" i="3"/>
  <c r="D167" i="3"/>
  <c r="K166" i="3"/>
  <c r="E166" i="3"/>
  <c r="D166" i="3"/>
  <c r="B164" i="3"/>
  <c r="A166" i="3" s="1"/>
  <c r="E162" i="3"/>
  <c r="D162" i="3"/>
  <c r="E161" i="3"/>
  <c r="D161" i="3"/>
  <c r="K160" i="3"/>
  <c r="E160" i="3"/>
  <c r="D160" i="3"/>
  <c r="B158" i="3"/>
  <c r="A160" i="3" s="1"/>
  <c r="K156" i="3"/>
  <c r="E156" i="3"/>
  <c r="D156" i="3"/>
  <c r="B154" i="3"/>
  <c r="A156" i="3" s="1"/>
  <c r="E152" i="3"/>
  <c r="D152" i="3"/>
  <c r="E151" i="3"/>
  <c r="D151" i="3"/>
  <c r="E150" i="3"/>
  <c r="D150" i="3"/>
  <c r="E149" i="3"/>
  <c r="D149" i="3"/>
  <c r="E148" i="3"/>
  <c r="D148" i="3"/>
  <c r="E147" i="3"/>
  <c r="D147" i="3"/>
  <c r="E146" i="3"/>
  <c r="D146" i="3"/>
  <c r="K145" i="3"/>
  <c r="E145" i="3"/>
  <c r="D145" i="3"/>
  <c r="B143" i="3"/>
  <c r="A145" i="3" s="1"/>
  <c r="E141" i="3"/>
  <c r="D141" i="3"/>
  <c r="E140" i="3"/>
  <c r="D140" i="3"/>
  <c r="E139" i="3"/>
  <c r="D139" i="3"/>
  <c r="E138" i="3"/>
  <c r="D138" i="3"/>
  <c r="E137" i="3"/>
  <c r="D137" i="3"/>
  <c r="E136" i="3"/>
  <c r="D136" i="3"/>
  <c r="E135" i="3"/>
  <c r="D135" i="3"/>
  <c r="K134" i="3"/>
  <c r="E134" i="3"/>
  <c r="D134" i="3"/>
  <c r="B132" i="3"/>
  <c r="A134" i="3" s="1"/>
  <c r="E130" i="3"/>
  <c r="D130" i="3"/>
  <c r="E129" i="3"/>
  <c r="D129" i="3"/>
  <c r="E128" i="3"/>
  <c r="D128" i="3"/>
  <c r="E127" i="3"/>
  <c r="D127" i="3"/>
  <c r="E126" i="3"/>
  <c r="D126" i="3"/>
  <c r="E125" i="3"/>
  <c r="D125" i="3"/>
  <c r="E124" i="3"/>
  <c r="D124" i="3"/>
  <c r="K123" i="3"/>
  <c r="E123" i="3"/>
  <c r="D123" i="3"/>
  <c r="B121" i="3"/>
  <c r="A123" i="3" s="1"/>
  <c r="G122" i="3" s="1"/>
  <c r="K119" i="3"/>
  <c r="E119" i="3"/>
  <c r="D119" i="3"/>
  <c r="B117" i="3"/>
  <c r="A119" i="3" s="1"/>
  <c r="E110" i="3"/>
  <c r="D110" i="3"/>
  <c r="K115" i="3"/>
  <c r="E115" i="3"/>
  <c r="D115" i="3"/>
  <c r="B113" i="3"/>
  <c r="A115" i="3" s="1"/>
  <c r="E111" i="3"/>
  <c r="D111" i="3"/>
  <c r="E109" i="3"/>
  <c r="D109" i="3"/>
  <c r="E108" i="3"/>
  <c r="D108" i="3"/>
  <c r="E107" i="3"/>
  <c r="D107" i="3"/>
  <c r="E106" i="3"/>
  <c r="D106" i="3"/>
  <c r="E105" i="3"/>
  <c r="D105" i="3"/>
  <c r="E104" i="3"/>
  <c r="D104" i="3"/>
  <c r="K103" i="3"/>
  <c r="E103" i="3"/>
  <c r="D103" i="3"/>
  <c r="B101" i="3"/>
  <c r="A103" i="3" s="1"/>
  <c r="E99" i="3"/>
  <c r="D99" i="3"/>
  <c r="E98" i="3"/>
  <c r="D98" i="3"/>
  <c r="E97" i="3"/>
  <c r="D97" i="3"/>
  <c r="E96" i="3"/>
  <c r="D96" i="3"/>
  <c r="E95" i="3"/>
  <c r="D95" i="3"/>
  <c r="E94" i="3"/>
  <c r="D94" i="3"/>
  <c r="E93" i="3"/>
  <c r="D93" i="3"/>
  <c r="K92" i="3"/>
  <c r="E92" i="3"/>
  <c r="D92" i="3"/>
  <c r="B90" i="3"/>
  <c r="A92" i="3" s="1"/>
  <c r="E88" i="3"/>
  <c r="D88" i="3"/>
  <c r="E87" i="3"/>
  <c r="D87" i="3"/>
  <c r="E86" i="3"/>
  <c r="D86" i="3"/>
  <c r="E85" i="3"/>
  <c r="D85" i="3"/>
  <c r="E84" i="3"/>
  <c r="D84" i="3"/>
  <c r="E83" i="3"/>
  <c r="D83" i="3"/>
  <c r="E82" i="3"/>
  <c r="D82" i="3"/>
  <c r="K81" i="3"/>
  <c r="E81" i="3"/>
  <c r="D81" i="3"/>
  <c r="B79" i="3"/>
  <c r="A81" i="3" s="1"/>
  <c r="E77" i="3"/>
  <c r="D77" i="3"/>
  <c r="E76" i="3"/>
  <c r="D76" i="3"/>
  <c r="E75" i="3"/>
  <c r="D75" i="3"/>
  <c r="E74" i="3"/>
  <c r="D74" i="3"/>
  <c r="E73" i="3"/>
  <c r="D73" i="3"/>
  <c r="E72" i="3"/>
  <c r="D72" i="3"/>
  <c r="E71" i="3"/>
  <c r="D71" i="3"/>
  <c r="K70" i="3"/>
  <c r="E70" i="3"/>
  <c r="D70" i="3"/>
  <c r="B68" i="3"/>
  <c r="A70" i="3" s="1"/>
  <c r="E66" i="3"/>
  <c r="D66" i="3"/>
  <c r="E65" i="3"/>
  <c r="D65" i="3"/>
  <c r="E64" i="3"/>
  <c r="D64" i="3"/>
  <c r="E63" i="3"/>
  <c r="D63" i="3"/>
  <c r="E62" i="3"/>
  <c r="D62" i="3"/>
  <c r="E61" i="3"/>
  <c r="D61" i="3"/>
  <c r="E60" i="3"/>
  <c r="D60" i="3"/>
  <c r="K59" i="3"/>
  <c r="E59" i="3"/>
  <c r="D59" i="3"/>
  <c r="B57" i="3"/>
  <c r="A59" i="3" s="1"/>
  <c r="E55" i="3"/>
  <c r="D55" i="3"/>
  <c r="E54" i="3"/>
  <c r="D54" i="3"/>
  <c r="E53" i="3"/>
  <c r="D53" i="3"/>
  <c r="E52" i="3"/>
  <c r="D52" i="3"/>
  <c r="E51" i="3"/>
  <c r="D51" i="3"/>
  <c r="E50" i="3"/>
  <c r="D50" i="3"/>
  <c r="E49" i="3"/>
  <c r="D49" i="3"/>
  <c r="K48" i="3"/>
  <c r="E48" i="3"/>
  <c r="D48" i="3"/>
  <c r="B46" i="3"/>
  <c r="A48" i="3" s="1"/>
  <c r="E44" i="3"/>
  <c r="D44" i="3"/>
  <c r="E43" i="3"/>
  <c r="D43" i="3"/>
  <c r="E42" i="3"/>
  <c r="D42" i="3"/>
  <c r="E41" i="3"/>
  <c r="D41" i="3"/>
  <c r="E40" i="3"/>
  <c r="D40" i="3"/>
  <c r="E39" i="3"/>
  <c r="D39" i="3"/>
  <c r="E38" i="3"/>
  <c r="D38" i="3"/>
  <c r="K37" i="3"/>
  <c r="E37" i="3"/>
  <c r="D37" i="3"/>
  <c r="B35" i="3"/>
  <c r="A37" i="3" s="1"/>
  <c r="G36" i="3" s="1"/>
  <c r="J55" i="4" l="1"/>
  <c r="J77" i="4"/>
  <c r="J126" i="4"/>
  <c r="J147" i="4"/>
  <c r="J31" i="4"/>
  <c r="J43" i="4"/>
  <c r="J86" i="4"/>
  <c r="J98" i="4"/>
  <c r="J122" i="4"/>
  <c r="J148" i="4"/>
  <c r="J37" i="3"/>
  <c r="J39" i="3"/>
  <c r="J41" i="3"/>
  <c r="J43" i="3"/>
  <c r="J48" i="3"/>
  <c r="J50" i="3"/>
  <c r="J52" i="3"/>
  <c r="J54" i="3"/>
  <c r="J59" i="3"/>
  <c r="J61" i="3"/>
  <c r="J63" i="3"/>
  <c r="J65" i="3"/>
  <c r="J70" i="3"/>
  <c r="J72" i="3"/>
  <c r="J74" i="3"/>
  <c r="J76" i="3"/>
  <c r="J81" i="3"/>
  <c r="J83" i="3"/>
  <c r="J85" i="3"/>
  <c r="J87" i="3"/>
  <c r="J92" i="3"/>
  <c r="J94" i="3"/>
  <c r="J96" i="3"/>
  <c r="J98" i="3"/>
  <c r="J103" i="3"/>
  <c r="J105" i="3"/>
  <c r="J107" i="3"/>
  <c r="J109" i="3"/>
  <c r="J59" i="4"/>
  <c r="J24" i="4"/>
  <c r="J44" i="4"/>
  <c r="J149" i="4"/>
  <c r="J38" i="3"/>
  <c r="J40" i="3"/>
  <c r="J42" i="3"/>
  <c r="J44" i="3"/>
  <c r="J49" i="3"/>
  <c r="J51" i="3"/>
  <c r="J53" i="3"/>
  <c r="J55" i="3"/>
  <c r="J60" i="3"/>
  <c r="J62" i="3"/>
  <c r="J64" i="3"/>
  <c r="J66" i="3"/>
  <c r="J71" i="3"/>
  <c r="J73" i="3"/>
  <c r="J75" i="3"/>
  <c r="J77" i="3"/>
  <c r="J82" i="3"/>
  <c r="J84" i="3"/>
  <c r="J86" i="3"/>
  <c r="J88" i="3"/>
  <c r="J93" i="3"/>
  <c r="J95" i="3"/>
  <c r="J97" i="3"/>
  <c r="J99" i="3"/>
  <c r="J104" i="3"/>
  <c r="J106" i="3"/>
  <c r="J108" i="3"/>
  <c r="J110" i="3"/>
  <c r="J115" i="3"/>
  <c r="J123" i="3"/>
  <c r="J119" i="3"/>
  <c r="J124" i="3"/>
  <c r="J126" i="3"/>
  <c r="J128" i="3"/>
  <c r="J130" i="3"/>
  <c r="J135" i="3"/>
  <c r="J137" i="3"/>
  <c r="J139" i="3"/>
  <c r="J141" i="3"/>
  <c r="J146" i="3"/>
  <c r="J148" i="3"/>
  <c r="J150" i="3"/>
  <c r="J152" i="3"/>
  <c r="J160" i="3"/>
  <c r="J162" i="3"/>
  <c r="J167" i="3"/>
  <c r="J172" i="3"/>
  <c r="J174" i="3"/>
  <c r="J179" i="3"/>
  <c r="J181" i="3"/>
  <c r="J186" i="3"/>
  <c r="J188" i="3"/>
  <c r="J190" i="3"/>
  <c r="J195" i="3"/>
  <c r="J200" i="3"/>
  <c r="J205" i="3"/>
  <c r="J207" i="3"/>
  <c r="J209" i="3"/>
  <c r="J211" i="3"/>
  <c r="J216" i="3"/>
  <c r="J218" i="3"/>
  <c r="J220" i="3"/>
  <c r="J222" i="3"/>
  <c r="J227" i="3"/>
  <c r="J229" i="3"/>
  <c r="J231" i="3"/>
  <c r="J233" i="3"/>
  <c r="J238" i="3"/>
  <c r="J240" i="3"/>
  <c r="J242" i="3"/>
  <c r="J244" i="3"/>
  <c r="J249" i="3"/>
  <c r="J251" i="3"/>
  <c r="J253" i="3"/>
  <c r="J255" i="3"/>
  <c r="J260" i="3"/>
  <c r="J262" i="3"/>
  <c r="J264" i="3"/>
  <c r="J266" i="3"/>
  <c r="J271" i="3"/>
  <c r="J273" i="3"/>
  <c r="J278" i="3"/>
  <c r="J283" i="3"/>
  <c r="J285" i="3"/>
  <c r="J287" i="3"/>
  <c r="J292" i="3"/>
  <c r="J294" i="3"/>
  <c r="J299" i="3"/>
  <c r="J301" i="3"/>
  <c r="J306" i="3"/>
  <c r="J308" i="3"/>
  <c r="J310" i="3"/>
  <c r="J315" i="3"/>
  <c r="J317" i="3"/>
  <c r="J319" i="3"/>
  <c r="J321" i="3"/>
  <c r="J323" i="3"/>
  <c r="J325" i="3"/>
  <c r="J330" i="3"/>
  <c r="J332" i="3"/>
  <c r="J334" i="3"/>
  <c r="J336" i="3"/>
  <c r="J338" i="3"/>
  <c r="J343" i="3"/>
  <c r="J351" i="3"/>
  <c r="J364" i="3"/>
  <c r="J377" i="3"/>
  <c r="J388" i="3"/>
  <c r="J390" i="3"/>
  <c r="J401" i="3"/>
  <c r="J403" i="3"/>
  <c r="J416" i="3"/>
  <c r="J425" i="3"/>
  <c r="J427" i="3"/>
  <c r="J429" i="3"/>
  <c r="J460" i="3"/>
  <c r="J462" i="3"/>
  <c r="J467" i="3"/>
  <c r="J469" i="3"/>
  <c r="J478" i="3"/>
  <c r="J125" i="3"/>
  <c r="J127" i="3"/>
  <c r="J129" i="3"/>
  <c r="J134" i="3"/>
  <c r="J136" i="3"/>
  <c r="J138" i="3"/>
  <c r="J140" i="3"/>
  <c r="J145" i="3"/>
  <c r="J147" i="3"/>
  <c r="J149" i="3"/>
  <c r="J151" i="3"/>
  <c r="J156" i="3"/>
  <c r="J161" i="3"/>
  <c r="J166" i="3"/>
  <c r="J168" i="3"/>
  <c r="J173" i="3"/>
  <c r="J175" i="3"/>
  <c r="J180" i="3"/>
  <c r="J185" i="3"/>
  <c r="J187" i="3"/>
  <c r="J189" i="3"/>
  <c r="J191" i="3"/>
  <c r="J196" i="3"/>
  <c r="J201" i="3"/>
  <c r="J206" i="3"/>
  <c r="J208" i="3"/>
  <c r="J210" i="3"/>
  <c r="J212" i="3"/>
  <c r="J217" i="3"/>
  <c r="J219" i="3"/>
  <c r="J221" i="3"/>
  <c r="J223" i="3"/>
  <c r="J228" i="3"/>
  <c r="J230" i="3"/>
  <c r="J232" i="3"/>
  <c r="J234" i="3"/>
  <c r="J239" i="3"/>
  <c r="J241" i="3"/>
  <c r="J243" i="3"/>
  <c r="J245" i="3"/>
  <c r="J250" i="3"/>
  <c r="J252" i="3"/>
  <c r="J254" i="3"/>
  <c r="J256" i="3"/>
  <c r="J261" i="3"/>
  <c r="J263" i="3"/>
  <c r="J265" i="3"/>
  <c r="J267" i="3"/>
  <c r="J272" i="3"/>
  <c r="J277" i="3"/>
  <c r="J279" i="3"/>
  <c r="J284" i="3"/>
  <c r="J286" i="3"/>
  <c r="J288" i="3"/>
  <c r="J293" i="3"/>
  <c r="J298" i="3"/>
  <c r="J300" i="3"/>
  <c r="J305" i="3"/>
  <c r="J307" i="3"/>
  <c r="J309" i="3"/>
  <c r="J314" i="3"/>
  <c r="J316" i="3"/>
  <c r="J318" i="3"/>
  <c r="J320" i="3"/>
  <c r="J322" i="3"/>
  <c r="J324" i="3"/>
  <c r="J329" i="3"/>
  <c r="J331" i="3"/>
  <c r="J333" i="3"/>
  <c r="J335" i="3"/>
  <c r="J337" i="3"/>
  <c r="J342" i="3"/>
  <c r="J344" i="3"/>
  <c r="J346" i="3"/>
  <c r="J350" i="3"/>
  <c r="J387" i="3"/>
  <c r="J389" i="3"/>
  <c r="J402" i="3"/>
  <c r="J415" i="3"/>
  <c r="J424" i="3"/>
  <c r="J426" i="3"/>
  <c r="J428" i="3"/>
  <c r="J461" i="3"/>
  <c r="J470" i="3"/>
  <c r="J479" i="3"/>
  <c r="J348" i="3"/>
  <c r="J355" i="3"/>
  <c r="J357" i="3"/>
  <c r="J359" i="3"/>
  <c r="J361" i="3"/>
  <c r="J363" i="3"/>
  <c r="J368" i="3"/>
  <c r="J370" i="3"/>
  <c r="J372" i="3"/>
  <c r="J374" i="3"/>
  <c r="J376" i="3"/>
  <c r="J381" i="3"/>
  <c r="J383" i="3"/>
  <c r="J385" i="3"/>
  <c r="J394" i="3"/>
  <c r="J396" i="3"/>
  <c r="J398" i="3"/>
  <c r="J400" i="3"/>
  <c r="J407" i="3"/>
  <c r="J409" i="3"/>
  <c r="J411" i="3"/>
  <c r="J413" i="3"/>
  <c r="J420" i="3"/>
  <c r="J422" i="3"/>
  <c r="J433" i="3"/>
  <c r="J435" i="3"/>
  <c r="J437" i="3"/>
  <c r="J439" i="3"/>
  <c r="J441" i="3"/>
  <c r="J446" i="3"/>
  <c r="J448" i="3"/>
  <c r="J450" i="3"/>
  <c r="J452" i="3"/>
  <c r="J457" i="3"/>
  <c r="J459" i="3"/>
  <c r="J466" i="3"/>
  <c r="J468" i="3"/>
  <c r="J475" i="3"/>
  <c r="J477" i="3"/>
  <c r="J345" i="3"/>
  <c r="J347" i="3"/>
  <c r="J349" i="3"/>
  <c r="J356" i="3"/>
  <c r="J358" i="3"/>
  <c r="J360" i="3"/>
  <c r="J362" i="3"/>
  <c r="J369" i="3"/>
  <c r="J371" i="3"/>
  <c r="J373" i="3"/>
  <c r="J375" i="3"/>
  <c r="J382" i="3"/>
  <c r="J384" i="3"/>
  <c r="J386" i="3"/>
  <c r="J395" i="3"/>
  <c r="J397" i="3"/>
  <c r="J399" i="3"/>
  <c r="J408" i="3"/>
  <c r="J410" i="3"/>
  <c r="J412" i="3"/>
  <c r="J414" i="3"/>
  <c r="J421" i="3"/>
  <c r="J423" i="3"/>
  <c r="J434" i="3"/>
  <c r="J436" i="3"/>
  <c r="J438" i="3"/>
  <c r="J440" i="3"/>
  <c r="J445" i="3"/>
  <c r="J447" i="3"/>
  <c r="J449" i="3"/>
  <c r="J451" i="3"/>
  <c r="J453" i="3"/>
  <c r="J458" i="3"/>
  <c r="J474" i="3"/>
  <c r="J476" i="3"/>
  <c r="J101" i="4"/>
  <c r="J8" i="4"/>
  <c r="J85" i="4"/>
  <c r="J45" i="4"/>
  <c r="J67" i="4"/>
  <c r="J102" i="4"/>
  <c r="J112" i="4"/>
  <c r="J150" i="4"/>
  <c r="J66" i="4"/>
  <c r="J100" i="4"/>
  <c r="J106" i="4"/>
  <c r="J22" i="4"/>
  <c r="J81" i="4"/>
  <c r="J139" i="4"/>
  <c r="J154" i="4"/>
  <c r="J30" i="4"/>
  <c r="J51" i="4"/>
  <c r="J107" i="4"/>
  <c r="J99" i="4"/>
  <c r="J135" i="4"/>
  <c r="J17" i="4"/>
  <c r="J65" i="4"/>
  <c r="J94" i="4"/>
  <c r="J116" i="4"/>
  <c r="J134" i="4"/>
  <c r="J38" i="4"/>
  <c r="J61" i="4"/>
  <c r="J143" i="4"/>
  <c r="J117" i="4"/>
  <c r="J111" i="4"/>
  <c r="J162" i="4"/>
  <c r="J18" i="4"/>
  <c r="J37" i="4"/>
  <c r="J60" i="4"/>
  <c r="J105" i="4"/>
  <c r="J97" i="4"/>
  <c r="J142" i="4"/>
  <c r="J25" i="4"/>
  <c r="J36" i="4"/>
  <c r="J69" i="4"/>
  <c r="J104" i="4"/>
  <c r="J96" i="4"/>
  <c r="J141" i="4"/>
  <c r="J13" i="4"/>
  <c r="J35" i="4"/>
  <c r="J50" i="4"/>
  <c r="J90" i="4"/>
  <c r="J130" i="4"/>
  <c r="J46" i="4"/>
  <c r="J68" i="4"/>
  <c r="J103" i="4"/>
  <c r="J95" i="4"/>
  <c r="J140" i="4"/>
  <c r="J158" i="4"/>
  <c r="J9" i="4"/>
  <c r="J23" i="4"/>
  <c r="F431" i="3"/>
  <c r="F137" i="4"/>
  <c r="G138" i="4"/>
  <c r="G7" i="4"/>
  <c r="F6" i="4"/>
  <c r="F109" i="4"/>
  <c r="G110" i="4"/>
  <c r="F124" i="4"/>
  <c r="G125" i="4"/>
  <c r="G54" i="4"/>
  <c r="F53" i="4"/>
  <c r="G58" i="4"/>
  <c r="F57" i="4"/>
  <c r="F88" i="4"/>
  <c r="G89" i="4"/>
  <c r="G133" i="4"/>
  <c r="F132" i="4"/>
  <c r="G41" i="4"/>
  <c r="G120" i="4"/>
  <c r="F33" i="4"/>
  <c r="G64" i="4"/>
  <c r="G93" i="4"/>
  <c r="J4" i="4"/>
  <c r="A4" i="4"/>
  <c r="F2" i="4" s="1"/>
  <c r="G12" i="4"/>
  <c r="F11" i="4"/>
  <c r="G153" i="4"/>
  <c r="F152" i="4"/>
  <c r="F114" i="4"/>
  <c r="G115" i="4"/>
  <c r="G16" i="4"/>
  <c r="F15" i="4"/>
  <c r="G21" i="4"/>
  <c r="F20" i="4"/>
  <c r="G28" i="4"/>
  <c r="F27" i="4"/>
  <c r="G84" i="4"/>
  <c r="F83" i="4"/>
  <c r="F156" i="4"/>
  <c r="G157" i="4"/>
  <c r="A329" i="3"/>
  <c r="G328" i="3" s="1"/>
  <c r="G49" i="4"/>
  <c r="G72" i="4"/>
  <c r="G80" i="4"/>
  <c r="G129" i="4"/>
  <c r="G161" i="4"/>
  <c r="F145" i="4"/>
  <c r="F75" i="4"/>
  <c r="F472" i="3"/>
  <c r="G473" i="3"/>
  <c r="F464" i="3"/>
  <c r="G456" i="3"/>
  <c r="F455" i="3"/>
  <c r="F443" i="3"/>
  <c r="G444" i="3"/>
  <c r="F312" i="3"/>
  <c r="G304" i="3"/>
  <c r="F303" i="3"/>
  <c r="F296" i="3"/>
  <c r="G297" i="3"/>
  <c r="G291" i="3"/>
  <c r="F290" i="3"/>
  <c r="G282" i="3"/>
  <c r="F281" i="3"/>
  <c r="F275" i="3"/>
  <c r="G270" i="3"/>
  <c r="F269" i="3"/>
  <c r="G259" i="3"/>
  <c r="F258" i="3"/>
  <c r="G248" i="3"/>
  <c r="F247" i="3"/>
  <c r="G237" i="3"/>
  <c r="F236" i="3"/>
  <c r="G226" i="3"/>
  <c r="F225" i="3"/>
  <c r="G215" i="3"/>
  <c r="F214" i="3"/>
  <c r="G204" i="3"/>
  <c r="F203" i="3"/>
  <c r="G199" i="3"/>
  <c r="F198" i="3"/>
  <c r="G194" i="3"/>
  <c r="F193" i="3"/>
  <c r="F183" i="3"/>
  <c r="G178" i="3"/>
  <c r="F177" i="3"/>
  <c r="G171" i="3"/>
  <c r="F170" i="3"/>
  <c r="G165" i="3"/>
  <c r="F164" i="3"/>
  <c r="G159" i="3"/>
  <c r="F158" i="3"/>
  <c r="G155" i="3"/>
  <c r="F154" i="3"/>
  <c r="G144" i="3"/>
  <c r="F143" i="3"/>
  <c r="G133" i="3"/>
  <c r="F132" i="3"/>
  <c r="F121" i="3"/>
  <c r="G118" i="3"/>
  <c r="F117" i="3"/>
  <c r="F68" i="3"/>
  <c r="G69" i="3"/>
  <c r="G80" i="3"/>
  <c r="F79" i="3"/>
  <c r="G47" i="3"/>
  <c r="F46" i="3"/>
  <c r="G58" i="3"/>
  <c r="F57" i="3"/>
  <c r="G91" i="3"/>
  <c r="F90" i="3"/>
  <c r="F35" i="3"/>
  <c r="G114" i="3"/>
  <c r="F113" i="3"/>
  <c r="F101" i="3"/>
  <c r="G102" i="3"/>
  <c r="K26" i="3"/>
  <c r="K15" i="3"/>
  <c r="K4" i="3"/>
  <c r="E33" i="3"/>
  <c r="D33" i="3"/>
  <c r="E32" i="3"/>
  <c r="D32" i="3"/>
  <c r="E31" i="3"/>
  <c r="D31" i="3"/>
  <c r="E30" i="3"/>
  <c r="D30" i="3"/>
  <c r="E29" i="3"/>
  <c r="D29" i="3"/>
  <c r="E28" i="3"/>
  <c r="D28" i="3"/>
  <c r="E27" i="3"/>
  <c r="D27" i="3"/>
  <c r="E26" i="3"/>
  <c r="D26" i="3"/>
  <c r="B24" i="3"/>
  <c r="A26" i="3" s="1"/>
  <c r="E22" i="3"/>
  <c r="D22" i="3"/>
  <c r="E21" i="3"/>
  <c r="D21" i="3"/>
  <c r="E20" i="3"/>
  <c r="D20" i="3"/>
  <c r="E19" i="3"/>
  <c r="D19" i="3"/>
  <c r="E18" i="3"/>
  <c r="D18" i="3"/>
  <c r="E17" i="3"/>
  <c r="D17" i="3"/>
  <c r="E16" i="3"/>
  <c r="D16" i="3"/>
  <c r="E15" i="3"/>
  <c r="D15" i="3"/>
  <c r="B13" i="3"/>
  <c r="A15" i="3" s="1"/>
  <c r="D5" i="3"/>
  <c r="E5" i="3"/>
  <c r="D6" i="3"/>
  <c r="E6" i="3"/>
  <c r="D7" i="3"/>
  <c r="E7" i="3"/>
  <c r="D8" i="3"/>
  <c r="E8" i="3"/>
  <c r="D9" i="3"/>
  <c r="E9" i="3"/>
  <c r="D10" i="3"/>
  <c r="E10" i="3"/>
  <c r="D11" i="3"/>
  <c r="E11" i="3"/>
  <c r="I4" i="3"/>
  <c r="E4" i="3"/>
  <c r="D4" i="3"/>
  <c r="B2" i="3"/>
  <c r="J6" i="3" s="1"/>
  <c r="J4" i="3" l="1"/>
  <c r="J31" i="3"/>
  <c r="J27" i="3"/>
  <c r="J20" i="3"/>
  <c r="J16" i="3"/>
  <c r="J9" i="3"/>
  <c r="J5" i="3"/>
  <c r="J30" i="3"/>
  <c r="J26" i="3"/>
  <c r="J19" i="3"/>
  <c r="J15" i="3"/>
  <c r="J8" i="3"/>
  <c r="J33" i="3"/>
  <c r="J29" i="3"/>
  <c r="J22" i="3"/>
  <c r="J18" i="3"/>
  <c r="J11" i="3"/>
  <c r="J7" i="3"/>
  <c r="J32" i="3"/>
  <c r="J28" i="3"/>
  <c r="J21" i="3"/>
  <c r="J17" i="3"/>
  <c r="J10" i="3"/>
  <c r="G3" i="4"/>
  <c r="G14" i="3"/>
  <c r="F13" i="3"/>
  <c r="A4" i="3"/>
  <c r="F24" i="3"/>
  <c r="G25" i="3"/>
  <c r="G3" i="3" l="1"/>
  <c r="F2" i="3"/>
</calcChain>
</file>

<file path=xl/sharedStrings.xml><?xml version="1.0" encoding="utf-8"?>
<sst xmlns="http://schemas.openxmlformats.org/spreadsheetml/2006/main" count="2836" uniqueCount="914">
  <si>
    <t>Day 1 - Saturday 12th May</t>
  </si>
  <si>
    <t>U13 Girls 200m Heats</t>
  </si>
  <si>
    <t>U13 Boys 200m Heats</t>
  </si>
  <si>
    <t>U15 Girls 200m Heats</t>
  </si>
  <si>
    <t>U17 Women 200m Heats</t>
  </si>
  <si>
    <t>U11 Girls 150m Time Trial Final</t>
  </si>
  <si>
    <t>U11 Boys 150m Time Trial Final</t>
  </si>
  <si>
    <t>U11 Boys 1km Walk Final</t>
  </si>
  <si>
    <t>U15 Girls 3km Walk Final</t>
  </si>
  <si>
    <t>U13 Girls 70mH Final</t>
  </si>
  <si>
    <t>U13 Boys 75mH Final</t>
  </si>
  <si>
    <t>T10</t>
  </si>
  <si>
    <t>U15 Girls 75mH Final</t>
  </si>
  <si>
    <t>T11A</t>
  </si>
  <si>
    <t>U15 Boys 80mH Final</t>
  </si>
  <si>
    <t>T11B</t>
  </si>
  <si>
    <t>U17 Women 80mH Final</t>
  </si>
  <si>
    <t>T12A</t>
  </si>
  <si>
    <t>Veteran Men 5000m Final</t>
  </si>
  <si>
    <t>T12B</t>
  </si>
  <si>
    <t>U20 Men 5000m Final</t>
  </si>
  <si>
    <t>T12C</t>
  </si>
  <si>
    <t>Senior Women 5000m Final</t>
  </si>
  <si>
    <t>T12D</t>
  </si>
  <si>
    <t>Senior Men 5000m Final</t>
  </si>
  <si>
    <t>T13A</t>
  </si>
  <si>
    <t>U20 Men 110 Hurdles Final</t>
  </si>
  <si>
    <t>T13B</t>
  </si>
  <si>
    <t>U17 Men 100mH Final</t>
  </si>
  <si>
    <t>T14</t>
  </si>
  <si>
    <t>U13 Girls 200m Final</t>
  </si>
  <si>
    <t>T15</t>
  </si>
  <si>
    <t>U13 Boys 200m Final</t>
  </si>
  <si>
    <t>T16</t>
  </si>
  <si>
    <t>U15 Girls 200m Final</t>
  </si>
  <si>
    <t>T17</t>
  </si>
  <si>
    <t>U15 Boys 200m Final</t>
  </si>
  <si>
    <t>T18</t>
  </si>
  <si>
    <t>U17 Women 200m Final</t>
  </si>
  <si>
    <t>T19</t>
  </si>
  <si>
    <t>U17 Men 200m Final</t>
  </si>
  <si>
    <t>T20A</t>
  </si>
  <si>
    <t>U20 Women 200m Final</t>
  </si>
  <si>
    <t>T20B</t>
  </si>
  <si>
    <t>Veteran Women 200m Final</t>
  </si>
  <si>
    <t>T21</t>
  </si>
  <si>
    <t>Veteran Men 200m Final</t>
  </si>
  <si>
    <t>T22A</t>
  </si>
  <si>
    <t>U20 Men 200m Final</t>
  </si>
  <si>
    <t>T22B</t>
  </si>
  <si>
    <t>Senior Men 200m Final</t>
  </si>
  <si>
    <t>T23</t>
  </si>
  <si>
    <t>U11 Girls 600m Time Trial Final</t>
  </si>
  <si>
    <t>T24</t>
  </si>
  <si>
    <t>U11 Boys 600m Time Trial Final</t>
  </si>
  <si>
    <t>T25</t>
  </si>
  <si>
    <t>U13 Girls 800m Seeded Races</t>
  </si>
  <si>
    <t>T26</t>
  </si>
  <si>
    <t>U13 Boys 800m Seeded Races</t>
  </si>
  <si>
    <t>T27</t>
  </si>
  <si>
    <t>U15 Girls 800m Seeded Races</t>
  </si>
  <si>
    <t>T28</t>
  </si>
  <si>
    <t>U15 Boys 800m Seeded Races</t>
  </si>
  <si>
    <t>T29</t>
  </si>
  <si>
    <t>U17 Women 800m Final</t>
  </si>
  <si>
    <t>T30</t>
  </si>
  <si>
    <t>U17 Men 800m Final</t>
  </si>
  <si>
    <t>T31</t>
  </si>
  <si>
    <t>U20 Women 800m Final</t>
  </si>
  <si>
    <t>T32</t>
  </si>
  <si>
    <t>Veteran Men 800m Final</t>
  </si>
  <si>
    <t>T33</t>
  </si>
  <si>
    <t>U20 Men 800m Final</t>
  </si>
  <si>
    <t>F1A</t>
  </si>
  <si>
    <t>U15 Boys Discus Final</t>
  </si>
  <si>
    <t>F1B</t>
  </si>
  <si>
    <t>U15 Girls Discus Final</t>
  </si>
  <si>
    <t>F1C</t>
  </si>
  <si>
    <t>U13 Boys Discus Final</t>
  </si>
  <si>
    <t>F1D</t>
  </si>
  <si>
    <t>U13 Girls Discus Final</t>
  </si>
  <si>
    <t>F2A</t>
  </si>
  <si>
    <t>U15 Boys LJ Final</t>
  </si>
  <si>
    <t>F2B</t>
  </si>
  <si>
    <t>U17 Men LJ Final</t>
  </si>
  <si>
    <t>F3A</t>
  </si>
  <si>
    <t>U17 Women High Jump Final</t>
  </si>
  <si>
    <t>F3B</t>
  </si>
  <si>
    <t>U15 Girls High Jump Final</t>
  </si>
  <si>
    <t>F4A</t>
  </si>
  <si>
    <t>U15 Girls Shot Final</t>
  </si>
  <si>
    <t>F4B</t>
  </si>
  <si>
    <t>U15 Boys Shot Final</t>
  </si>
  <si>
    <t>F4C</t>
  </si>
  <si>
    <t>U13 Girls Shot Final</t>
  </si>
  <si>
    <t>F5A</t>
  </si>
  <si>
    <t>U17 Women Discus Final</t>
  </si>
  <si>
    <t>F5B</t>
  </si>
  <si>
    <t>U20 Women Discus Final</t>
  </si>
  <si>
    <t>F5C</t>
  </si>
  <si>
    <t>U20 Men Discus Final</t>
  </si>
  <si>
    <t>F5D</t>
  </si>
  <si>
    <t>Senior Women Discus Final</t>
  </si>
  <si>
    <t>F5E</t>
  </si>
  <si>
    <t>U17 Men Discus Final</t>
  </si>
  <si>
    <t>F5F</t>
  </si>
  <si>
    <t>Veteran Men Discus Final</t>
  </si>
  <si>
    <t>F6A</t>
  </si>
  <si>
    <t>U13 Boys LJ Final</t>
  </si>
  <si>
    <t>F6B</t>
  </si>
  <si>
    <t>U11 Boys LJ Final</t>
  </si>
  <si>
    <t>F7A</t>
  </si>
  <si>
    <t>Veteran Men Shot Final</t>
  </si>
  <si>
    <t>F7B</t>
  </si>
  <si>
    <t>U17 Men Shot Final</t>
  </si>
  <si>
    <t>F7C</t>
  </si>
  <si>
    <t>Veteran Women Shot Final</t>
  </si>
  <si>
    <t>F7D</t>
  </si>
  <si>
    <t>U20 Women Shot Final</t>
  </si>
  <si>
    <t>F7E</t>
  </si>
  <si>
    <t>Senior Women Shot Final</t>
  </si>
  <si>
    <t>F7F</t>
  </si>
  <si>
    <t>U17 Women Shot Final</t>
  </si>
  <si>
    <t>F8</t>
  </si>
  <si>
    <t>U13 Girls High Jump Final</t>
  </si>
  <si>
    <t>F9A</t>
  </si>
  <si>
    <t>Veteran Men LJ Final</t>
  </si>
  <si>
    <t>F9B</t>
  </si>
  <si>
    <t>U20 Men LJ Final</t>
  </si>
  <si>
    <t>F9C</t>
  </si>
  <si>
    <t>Senior Men LJ Final</t>
  </si>
  <si>
    <t>Day 2 - Sunday 13th May</t>
  </si>
  <si>
    <t>T34</t>
  </si>
  <si>
    <t>Senior Men 400mH Final</t>
  </si>
  <si>
    <t>T35</t>
  </si>
  <si>
    <t>U11 Girls 75m Time Trial Final</t>
  </si>
  <si>
    <t>T36</t>
  </si>
  <si>
    <t>U11 Boys 75m Time Trial Final</t>
  </si>
  <si>
    <t>T37</t>
  </si>
  <si>
    <t>U13 Girls 100m Heats</t>
  </si>
  <si>
    <t>T38</t>
  </si>
  <si>
    <t>U13 Boys 100m Heats</t>
  </si>
  <si>
    <t>T39</t>
  </si>
  <si>
    <t>U15 Girls 100m Heats</t>
  </si>
  <si>
    <t>T40</t>
  </si>
  <si>
    <t>U17 Women 100m Heats</t>
  </si>
  <si>
    <t>T41</t>
  </si>
  <si>
    <t>U15 Girls 300m Final</t>
  </si>
  <si>
    <t>T42</t>
  </si>
  <si>
    <t>U15 Boys 300m Final</t>
  </si>
  <si>
    <t>T43</t>
  </si>
  <si>
    <t>U17 Women 300m Final</t>
  </si>
  <si>
    <t>T44</t>
  </si>
  <si>
    <t>U17 Men 400m Final Northants</t>
  </si>
  <si>
    <t>T45</t>
  </si>
  <si>
    <t>U17 Men 400m Final Leics</t>
  </si>
  <si>
    <t>T46A</t>
  </si>
  <si>
    <t>Veteran Women 400m Final</t>
  </si>
  <si>
    <t>T46B</t>
  </si>
  <si>
    <t>T47</t>
  </si>
  <si>
    <t>U20 Men 400m Final</t>
  </si>
  <si>
    <t>T48</t>
  </si>
  <si>
    <t>T49</t>
  </si>
  <si>
    <t>Veteran Men 400m Final</t>
  </si>
  <si>
    <t>T50</t>
  </si>
  <si>
    <t>U13 Girls 100m Final</t>
  </si>
  <si>
    <t>T51</t>
  </si>
  <si>
    <t>U13 Boys 100m Final</t>
  </si>
  <si>
    <t>T52</t>
  </si>
  <si>
    <t>U15 Girls 100m Final</t>
  </si>
  <si>
    <t>T53</t>
  </si>
  <si>
    <t>U15 Boys 100m Final</t>
  </si>
  <si>
    <t>T54</t>
  </si>
  <si>
    <t>U17 Women 100m Final</t>
  </si>
  <si>
    <t>T55</t>
  </si>
  <si>
    <t>U11 Girls 1200m Final</t>
  </si>
  <si>
    <t>T56</t>
  </si>
  <si>
    <t>U11 Boys 1200m Final</t>
  </si>
  <si>
    <t>T57</t>
  </si>
  <si>
    <t>T58</t>
  </si>
  <si>
    <t>T59</t>
  </si>
  <si>
    <t>T60</t>
  </si>
  <si>
    <t>T61</t>
  </si>
  <si>
    <t>U17 Men 100m Final</t>
  </si>
  <si>
    <t>T62A</t>
  </si>
  <si>
    <t>Senior Women 100m Final</t>
  </si>
  <si>
    <t>T62B</t>
  </si>
  <si>
    <t>Veteran Women 100m Final</t>
  </si>
  <si>
    <t>T63</t>
  </si>
  <si>
    <t>U20 Women 100m Final</t>
  </si>
  <si>
    <t>T64A</t>
  </si>
  <si>
    <t>U20 Men 100m Final</t>
  </si>
  <si>
    <t>T64B</t>
  </si>
  <si>
    <t>Senior Men 100m Final</t>
  </si>
  <si>
    <t>T65</t>
  </si>
  <si>
    <t>Veteran Men 100m Final</t>
  </si>
  <si>
    <t>T66A</t>
  </si>
  <si>
    <t>Senior Women 1500m Final</t>
  </si>
  <si>
    <t>T66B</t>
  </si>
  <si>
    <t>U17 Women 1500m Final</t>
  </si>
  <si>
    <t>T66C</t>
  </si>
  <si>
    <t>U20 Women 1500m Final</t>
  </si>
  <si>
    <t>T67</t>
  </si>
  <si>
    <t>U17 Men 1500m Final</t>
  </si>
  <si>
    <t>T68A</t>
  </si>
  <si>
    <t>Senior Men 1500m Final</t>
  </si>
  <si>
    <t>T68B</t>
  </si>
  <si>
    <t>Veteran Men 1500m Final</t>
  </si>
  <si>
    <t>T68C</t>
  </si>
  <si>
    <t>U20 Men 1500m Final</t>
  </si>
  <si>
    <t>F10A</t>
  </si>
  <si>
    <t>U15 Girls Hammer Final</t>
  </si>
  <si>
    <t>F10B</t>
  </si>
  <si>
    <t>Veteran Men Hammer Final</t>
  </si>
  <si>
    <t>F10C</t>
  </si>
  <si>
    <t>Senior Women Hammer Final</t>
  </si>
  <si>
    <t>F10D</t>
  </si>
  <si>
    <t>Veteran Women Hammer Final</t>
  </si>
  <si>
    <t>F10E</t>
  </si>
  <si>
    <t>U17 Men Hammer Final</t>
  </si>
  <si>
    <t>F10F</t>
  </si>
  <si>
    <t>U20 Women Hammer Final</t>
  </si>
  <si>
    <t>F10G</t>
  </si>
  <si>
    <t>U17 Women Hammer Final</t>
  </si>
  <si>
    <t>F10H</t>
  </si>
  <si>
    <t>Senior Men Hammer Final</t>
  </si>
  <si>
    <t>F11A</t>
  </si>
  <si>
    <t>U17 Women LJ Final</t>
  </si>
  <si>
    <t>F11B</t>
  </si>
  <si>
    <t>U20 Women LJ Final</t>
  </si>
  <si>
    <t>F11C</t>
  </si>
  <si>
    <t>Senior Women LJ Final</t>
  </si>
  <si>
    <t>F11D</t>
  </si>
  <si>
    <t>U15 Girls LJ Final</t>
  </si>
  <si>
    <t>F11E</t>
  </si>
  <si>
    <t>Veteran Women LJ Final</t>
  </si>
  <si>
    <t>F12</t>
  </si>
  <si>
    <t>U13 Boys High Jump Final</t>
  </si>
  <si>
    <t>F13A</t>
  </si>
  <si>
    <t>U17 Women Javelin Final</t>
  </si>
  <si>
    <t>F13B</t>
  </si>
  <si>
    <t>U13 Girls Javelin Final</t>
  </si>
  <si>
    <t>F14</t>
  </si>
  <si>
    <t>U11 Girls LJ Final</t>
  </si>
  <si>
    <t>F15A</t>
  </si>
  <si>
    <t>U17 Men High Jump Final</t>
  </si>
  <si>
    <t>F15B</t>
  </si>
  <si>
    <t>U20 Men High Jump Final</t>
  </si>
  <si>
    <t>F16</t>
  </si>
  <si>
    <t>U13 Girls LJ Final</t>
  </si>
  <si>
    <t>F17A</t>
  </si>
  <si>
    <t>U13 Boys Javelin Final</t>
  </si>
  <si>
    <t>F17B</t>
  </si>
  <si>
    <t>U17 Men Javelin Final</t>
  </si>
  <si>
    <t>F17C</t>
  </si>
  <si>
    <t>Senior Men Javelin Final</t>
  </si>
  <si>
    <t>F17D</t>
  </si>
  <si>
    <t>U15 Boys Javelin Final</t>
  </si>
  <si>
    <t>F17E</t>
  </si>
  <si>
    <t>Senior Women Javelin Final</t>
  </si>
  <si>
    <t>F18A</t>
  </si>
  <si>
    <t>U17 Women Triple Jump Final</t>
  </si>
  <si>
    <t>F18B</t>
  </si>
  <si>
    <t>U17 Men Triple Jump Final</t>
  </si>
  <si>
    <t>F18C</t>
  </si>
  <si>
    <t>Veteran Men Triple Jump Final</t>
  </si>
  <si>
    <t>F18D</t>
  </si>
  <si>
    <t>U15 Boys Triple Jump Final</t>
  </si>
  <si>
    <t>Track Events</t>
  </si>
  <si>
    <t>Field Events</t>
  </si>
  <si>
    <t>Bib Number</t>
  </si>
  <si>
    <t>Athlete</t>
  </si>
  <si>
    <t>Gender</t>
  </si>
  <si>
    <t>Age Group</t>
  </si>
  <si>
    <t>Club</t>
  </si>
  <si>
    <t>M</t>
  </si>
  <si>
    <t>Kettering Town Harriers</t>
  </si>
  <si>
    <t>Rugby &amp; Northampton AC</t>
  </si>
  <si>
    <t>Corby AC</t>
  </si>
  <si>
    <t>Wellingborough &amp; District AC</t>
  </si>
  <si>
    <t>Daventry AAC</t>
  </si>
  <si>
    <t>Peterborough Athletics Club</t>
  </si>
  <si>
    <t>Senior Men</t>
  </si>
  <si>
    <t>Veteran Men</t>
  </si>
  <si>
    <t>Rugby</t>
  </si>
  <si>
    <t>F</t>
  </si>
  <si>
    <t>Bedford &amp; County AC</t>
  </si>
  <si>
    <t>Silson AC</t>
  </si>
  <si>
    <t>Banbury Harriers AC</t>
  </si>
  <si>
    <t>Silson Joggers</t>
  </si>
  <si>
    <t>Northampton Road Runners</t>
  </si>
  <si>
    <t>Marshall Milton Keynes AC</t>
  </si>
  <si>
    <t>Southfield Girls School, Kettering</t>
  </si>
  <si>
    <t>Senior Women</t>
  </si>
  <si>
    <t>Veteran Women</t>
  </si>
  <si>
    <t>Woodford Green AC with Essex Ladies</t>
  </si>
  <si>
    <t>Northampton School for Boys</t>
  </si>
  <si>
    <t>Wreake &amp; Soar Valley AC</t>
  </si>
  <si>
    <t>Charnwood AC</t>
  </si>
  <si>
    <t>Saffron AC</t>
  </si>
  <si>
    <t>Harborough AC</t>
  </si>
  <si>
    <t>Leicester Coritanian AC</t>
  </si>
  <si>
    <t>OWLS AC</t>
  </si>
  <si>
    <t>Derby AC</t>
  </si>
  <si>
    <t>Stilton Striders</t>
  </si>
  <si>
    <t>Time</t>
  </si>
  <si>
    <t>U20 Women 400m Final inc Leics</t>
  </si>
  <si>
    <t>Senior Men 400m Final Inc Leics</t>
  </si>
  <si>
    <t>U13 Girls 1500m Final inc Leics</t>
  </si>
  <si>
    <t>U13 Boys 1500m Final inc Leics</t>
  </si>
  <si>
    <t>U15 Girls 1500m Final inc Leics</t>
  </si>
  <si>
    <t>U15 Boys 1500m Final inc Leics</t>
  </si>
  <si>
    <t>Joshua</t>
  </si>
  <si>
    <t>Tom</t>
  </si>
  <si>
    <t>Elliott</t>
  </si>
  <si>
    <t>Nathan</t>
  </si>
  <si>
    <t>Samuel</t>
  </si>
  <si>
    <t>LICKERISH</t>
  </si>
  <si>
    <t>Phoenix</t>
  </si>
  <si>
    <t>Jack</t>
  </si>
  <si>
    <t>Jake</t>
  </si>
  <si>
    <t>Jasper</t>
  </si>
  <si>
    <t>Jacob</t>
  </si>
  <si>
    <t>Elliot</t>
  </si>
  <si>
    <t>Malachy</t>
  </si>
  <si>
    <t>Lewis</t>
  </si>
  <si>
    <t>Charlie</t>
  </si>
  <si>
    <t>Finlay</t>
  </si>
  <si>
    <t>Brandon</t>
  </si>
  <si>
    <t>Fabian</t>
  </si>
  <si>
    <t>Kaiden</t>
  </si>
  <si>
    <t>Thomas</t>
  </si>
  <si>
    <t>Louis</t>
  </si>
  <si>
    <t>Arthur</t>
  </si>
  <si>
    <t>Ryan</t>
  </si>
  <si>
    <t>Eoin</t>
  </si>
  <si>
    <t>Oliver</t>
  </si>
  <si>
    <t>Ben</t>
  </si>
  <si>
    <t>Kaiyuki</t>
  </si>
  <si>
    <t>Adam</t>
  </si>
  <si>
    <t>Joseph</t>
  </si>
  <si>
    <t>Max</t>
  </si>
  <si>
    <t>Cole</t>
  </si>
  <si>
    <t>Joe</t>
  </si>
  <si>
    <t>Rhys</t>
  </si>
  <si>
    <t>Benji</t>
  </si>
  <si>
    <t>Will</t>
  </si>
  <si>
    <t>Tobias</t>
  </si>
  <si>
    <t>Morgan</t>
  </si>
  <si>
    <t>Alfie</t>
  </si>
  <si>
    <t>SANDERSON</t>
  </si>
  <si>
    <t>Bailey</t>
  </si>
  <si>
    <t>Achim</t>
  </si>
  <si>
    <t>Emmanuel</t>
  </si>
  <si>
    <t>Matthew</t>
  </si>
  <si>
    <t>Matty</t>
  </si>
  <si>
    <t>Carl</t>
  </si>
  <si>
    <t>Giorgio</t>
  </si>
  <si>
    <t>Michael</t>
  </si>
  <si>
    <t>Mariusz</t>
  </si>
  <si>
    <t>Chris</t>
  </si>
  <si>
    <t>Jordan</t>
  </si>
  <si>
    <t>Sean</t>
  </si>
  <si>
    <t>John</t>
  </si>
  <si>
    <t>Nicolas</t>
  </si>
  <si>
    <t>Tony</t>
  </si>
  <si>
    <t>James</t>
  </si>
  <si>
    <t>Keith</t>
  </si>
  <si>
    <t>Wilson</t>
  </si>
  <si>
    <t>WELLS</t>
  </si>
  <si>
    <t>Jesse</t>
  </si>
  <si>
    <t>Jemima</t>
  </si>
  <si>
    <t>Ella</t>
  </si>
  <si>
    <t>Sara</t>
  </si>
  <si>
    <t>Victoria</t>
  </si>
  <si>
    <t>Charlotte</t>
  </si>
  <si>
    <t>Lily</t>
  </si>
  <si>
    <t>Savannah</t>
  </si>
  <si>
    <t>Lulu</t>
  </si>
  <si>
    <t>Jasmine</t>
  </si>
  <si>
    <t>Phoebe</t>
  </si>
  <si>
    <t>Teigan</t>
  </si>
  <si>
    <t>Amelia</t>
  </si>
  <si>
    <t>Georgia</t>
  </si>
  <si>
    <t>Kae</t>
  </si>
  <si>
    <t>Ruby</t>
  </si>
  <si>
    <t>Hayley</t>
  </si>
  <si>
    <t>Shanice</t>
  </si>
  <si>
    <t>Brooke</t>
  </si>
  <si>
    <t>Erin</t>
  </si>
  <si>
    <t>Onachukwu</t>
  </si>
  <si>
    <t>NDEFO</t>
  </si>
  <si>
    <t>Poppy</t>
  </si>
  <si>
    <t>Evelyn</t>
  </si>
  <si>
    <t>Kate</t>
  </si>
  <si>
    <t>Hector</t>
  </si>
  <si>
    <t>Zac</t>
  </si>
  <si>
    <t>Albert</t>
  </si>
  <si>
    <t>Ollie</t>
  </si>
  <si>
    <t>Daniel</t>
  </si>
  <si>
    <t>Keiran</t>
  </si>
  <si>
    <t>ASHMAN</t>
  </si>
  <si>
    <t>Liam</t>
  </si>
  <si>
    <t>Herbert</t>
  </si>
  <si>
    <t>Jenson</t>
  </si>
  <si>
    <t>Archie</t>
  </si>
  <si>
    <t>Callum</t>
  </si>
  <si>
    <t>Gabriel</t>
  </si>
  <si>
    <t>Sammy</t>
  </si>
  <si>
    <t>Aidan</t>
  </si>
  <si>
    <t>Lucas</t>
  </si>
  <si>
    <t>William</t>
  </si>
  <si>
    <t>George</t>
  </si>
  <si>
    <t>Ruben</t>
  </si>
  <si>
    <t>Luke</t>
  </si>
  <si>
    <t>Benjamin</t>
  </si>
  <si>
    <t>Dylan</t>
  </si>
  <si>
    <t>Sebastian</t>
  </si>
  <si>
    <t>Rio</t>
  </si>
  <si>
    <t>Edward</t>
  </si>
  <si>
    <t>Finbar</t>
  </si>
  <si>
    <t>Mackenzie</t>
  </si>
  <si>
    <t>Stanley</t>
  </si>
  <si>
    <t>Peter</t>
  </si>
  <si>
    <t>Mason</t>
  </si>
  <si>
    <t>Rory</t>
  </si>
  <si>
    <t>Skip</t>
  </si>
  <si>
    <t>Isaac</t>
  </si>
  <si>
    <t>Haydn</t>
  </si>
  <si>
    <t>Muss-Ab</t>
  </si>
  <si>
    <t>Leon</t>
  </si>
  <si>
    <t>Jay</t>
  </si>
  <si>
    <t>Mathew</t>
  </si>
  <si>
    <t>David</t>
  </si>
  <si>
    <t>Mark</t>
  </si>
  <si>
    <t>Paul</t>
  </si>
  <si>
    <t>Damian</t>
  </si>
  <si>
    <t>Simon</t>
  </si>
  <si>
    <t>Jon</t>
  </si>
  <si>
    <t>Scott</t>
  </si>
  <si>
    <t>Andy</t>
  </si>
  <si>
    <t>Sonal</t>
  </si>
  <si>
    <t>Amber</t>
  </si>
  <si>
    <t>Lorna</t>
  </si>
  <si>
    <t>Ava</t>
  </si>
  <si>
    <t>Pamella</t>
  </si>
  <si>
    <t>Amy</t>
  </si>
  <si>
    <t>Cynthia</t>
  </si>
  <si>
    <t>Etienne</t>
  </si>
  <si>
    <t>Grace</t>
  </si>
  <si>
    <t>Eloise</t>
  </si>
  <si>
    <t>Freya</t>
  </si>
  <si>
    <t>Annie</t>
  </si>
  <si>
    <t>Aliyah</t>
  </si>
  <si>
    <t>Katie</t>
  </si>
  <si>
    <t>Matilda</t>
  </si>
  <si>
    <t>Isabel</t>
  </si>
  <si>
    <t>Abigail</t>
  </si>
  <si>
    <t>Annabelle</t>
  </si>
  <si>
    <t>Bella</t>
  </si>
  <si>
    <t>Alex</t>
  </si>
  <si>
    <t>Mary</t>
  </si>
  <si>
    <t>Niamh</t>
  </si>
  <si>
    <t>Harmony</t>
  </si>
  <si>
    <t>Berny</t>
  </si>
  <si>
    <t>Ellen</t>
  </si>
  <si>
    <t>Laurone</t>
  </si>
  <si>
    <t>Mia</t>
  </si>
  <si>
    <t>Molly</t>
  </si>
  <si>
    <t>Harriet</t>
  </si>
  <si>
    <t>Tia</t>
  </si>
  <si>
    <t>Wilika</t>
  </si>
  <si>
    <t>Yvette</t>
  </si>
  <si>
    <t>Magdalena</t>
  </si>
  <si>
    <t>Anneliesa</t>
  </si>
  <si>
    <t>Maddie</t>
  </si>
  <si>
    <t>Amelie</t>
  </si>
  <si>
    <t>Tully</t>
  </si>
  <si>
    <t>Alice</t>
  </si>
  <si>
    <t>Isabella</t>
  </si>
  <si>
    <t>Lucie</t>
  </si>
  <si>
    <t>Zennor</t>
  </si>
  <si>
    <t>Chloe</t>
  </si>
  <si>
    <t>Hannah</t>
  </si>
  <si>
    <t>Jessica</t>
  </si>
  <si>
    <t>Emily</t>
  </si>
  <si>
    <t>Harriett</t>
  </si>
  <si>
    <t>Millie</t>
  </si>
  <si>
    <t>Lara</t>
  </si>
  <si>
    <t>Olivia</t>
  </si>
  <si>
    <t>Sophie</t>
  </si>
  <si>
    <t>Flora</t>
  </si>
  <si>
    <t>Isobel</t>
  </si>
  <si>
    <t>Mathilda</t>
  </si>
  <si>
    <t>Jay-Leigh</t>
  </si>
  <si>
    <t>Trinity</t>
  </si>
  <si>
    <t>Orla</t>
  </si>
  <si>
    <t>Megan</t>
  </si>
  <si>
    <t>Claudia</t>
  </si>
  <si>
    <t>Madeleine</t>
  </si>
  <si>
    <t>Lucy</t>
  </si>
  <si>
    <t>Adele</t>
  </si>
  <si>
    <t>Daisy</t>
  </si>
  <si>
    <t>Cleo</t>
  </si>
  <si>
    <t>India</t>
  </si>
  <si>
    <t>Shannon</t>
  </si>
  <si>
    <t>Maia</t>
  </si>
  <si>
    <t>Isabelle</t>
  </si>
  <si>
    <t>Holly</t>
  </si>
  <si>
    <t>Anna</t>
  </si>
  <si>
    <t>Auguste</t>
  </si>
  <si>
    <t>Milan</t>
  </si>
  <si>
    <t>Selina</t>
  </si>
  <si>
    <t>Emma</t>
  </si>
  <si>
    <t>Gabriella</t>
  </si>
  <si>
    <t>Neve</t>
  </si>
  <si>
    <t>Eleanor</t>
  </si>
  <si>
    <t>Madison</t>
  </si>
  <si>
    <t>Lydia</t>
  </si>
  <si>
    <t>Elidh</t>
  </si>
  <si>
    <t>Naomi</t>
  </si>
  <si>
    <t>Libby</t>
  </si>
  <si>
    <t>Evan</t>
  </si>
  <si>
    <t>Fergus</t>
  </si>
  <si>
    <t>Jonathan</t>
  </si>
  <si>
    <t>Kyle</t>
  </si>
  <si>
    <t>Eve</t>
  </si>
  <si>
    <t>Izabella</t>
  </si>
  <si>
    <t>Rachel</t>
  </si>
  <si>
    <t>Richard</t>
  </si>
  <si>
    <t>Kye</t>
  </si>
  <si>
    <t>Rohan</t>
  </si>
  <si>
    <t>Indienne</t>
  </si>
  <si>
    <t>Elsie</t>
  </si>
  <si>
    <t>Aoife</t>
  </si>
  <si>
    <t>Mar</t>
  </si>
  <si>
    <t>Mckenzie</t>
  </si>
  <si>
    <t>Florence</t>
  </si>
  <si>
    <t>Gemma</t>
  </si>
  <si>
    <t>Ryan Francisco</t>
  </si>
  <si>
    <t>Sofia</t>
  </si>
  <si>
    <t>Scarlett</t>
  </si>
  <si>
    <t>Cian</t>
  </si>
  <si>
    <t>Henry</t>
  </si>
  <si>
    <t>Lewismorgan</t>
  </si>
  <si>
    <t>Vincent</t>
  </si>
  <si>
    <t>Russell</t>
  </si>
  <si>
    <t>Lexi</t>
  </si>
  <si>
    <t>Lauren</t>
  </si>
  <si>
    <t>Vanessa</t>
  </si>
  <si>
    <t>Beth</t>
  </si>
  <si>
    <t>Imogen</t>
  </si>
  <si>
    <t>Kaya</t>
  </si>
  <si>
    <t>Emilia</t>
  </si>
  <si>
    <t>Tabatha</t>
  </si>
  <si>
    <t>Rosanna</t>
  </si>
  <si>
    <t>ARCHER</t>
  </si>
  <si>
    <t>ELLIOTT</t>
  </si>
  <si>
    <t>LAMB</t>
  </si>
  <si>
    <t>MCCRICKARD</t>
  </si>
  <si>
    <t>MOWAT</t>
  </si>
  <si>
    <t>PALMER</t>
  </si>
  <si>
    <t>PROSSER</t>
  </si>
  <si>
    <t>SMITH</t>
  </si>
  <si>
    <t>ASHER-RELF</t>
  </si>
  <si>
    <t>BRADBURY</t>
  </si>
  <si>
    <t>COLLINS</t>
  </si>
  <si>
    <t>FYFE</t>
  </si>
  <si>
    <t>GIBBS</t>
  </si>
  <si>
    <t>GRANT</t>
  </si>
  <si>
    <t>KWEI-TAGOE</t>
  </si>
  <si>
    <t>MILSOM</t>
  </si>
  <si>
    <t>NUTT</t>
  </si>
  <si>
    <t>POWELL</t>
  </si>
  <si>
    <t>RAMSAY</t>
  </si>
  <si>
    <t>ROBERTSON</t>
  </si>
  <si>
    <t>STANBRIDGE</t>
  </si>
  <si>
    <t>STARR</t>
  </si>
  <si>
    <t>TILT</t>
  </si>
  <si>
    <t>VALLE HORNE</t>
  </si>
  <si>
    <t>BEEVERS</t>
  </si>
  <si>
    <t>BOYLE</t>
  </si>
  <si>
    <t>BROOKER</t>
  </si>
  <si>
    <t>CRISP</t>
  </si>
  <si>
    <t>HARRISON</t>
  </si>
  <si>
    <t>JAWAD</t>
  </si>
  <si>
    <t>LOK</t>
  </si>
  <si>
    <t>MOWFORTH</t>
  </si>
  <si>
    <t>SINNOTT</t>
  </si>
  <si>
    <t>ALTHORPE</t>
  </si>
  <si>
    <t>BRADLEY</t>
  </si>
  <si>
    <t>CROMBLEHOLME</t>
  </si>
  <si>
    <t>DAVIES</t>
  </si>
  <si>
    <t>DEAN</t>
  </si>
  <si>
    <t>HEAYNS</t>
  </si>
  <si>
    <t>POTTER</t>
  </si>
  <si>
    <t>SWIFT</t>
  </si>
  <si>
    <t>WELSH</t>
  </si>
  <si>
    <t>LOIBL</t>
  </si>
  <si>
    <t>MBU</t>
  </si>
  <si>
    <t>PATERSON</t>
  </si>
  <si>
    <t>RITCHIE</t>
  </si>
  <si>
    <t>SAROLI</t>
  </si>
  <si>
    <t>TUTT</t>
  </si>
  <si>
    <t>ENNIS</t>
  </si>
  <si>
    <t>FENN</t>
  </si>
  <si>
    <t>IWANIEC</t>
  </si>
  <si>
    <t>JOHNSON</t>
  </si>
  <si>
    <t>SAUNDERS</t>
  </si>
  <si>
    <t>SPENCE</t>
  </si>
  <si>
    <t>TAYLOR</t>
  </si>
  <si>
    <t>BELL</t>
  </si>
  <si>
    <t>BREEZE</t>
  </si>
  <si>
    <t>JAMES</t>
  </si>
  <si>
    <t>WILSON</t>
  </si>
  <si>
    <t>COOPER</t>
  </si>
  <si>
    <t>DARBY</t>
  </si>
  <si>
    <t>ERDOS</t>
  </si>
  <si>
    <t>HALL</t>
  </si>
  <si>
    <t>HEAVENS</t>
  </si>
  <si>
    <t>MCCULLOCH</t>
  </si>
  <si>
    <t>MORGAN</t>
  </si>
  <si>
    <t>ANDERSON</t>
  </si>
  <si>
    <t>BARRETT</t>
  </si>
  <si>
    <t>BURROWS</t>
  </si>
  <si>
    <t>CARLAW</t>
  </si>
  <si>
    <t>CEBAK</t>
  </si>
  <si>
    <t>COKER-AGAR</t>
  </si>
  <si>
    <t>CURTIS-FREE</t>
  </si>
  <si>
    <t>DIMOND</t>
  </si>
  <si>
    <t>IGHALO</t>
  </si>
  <si>
    <t>LEO</t>
  </si>
  <si>
    <t>MCCLYMONT</t>
  </si>
  <si>
    <t>MCMULLEN</t>
  </si>
  <si>
    <t>NELSON</t>
  </si>
  <si>
    <t>NIXON</t>
  </si>
  <si>
    <t>POMERLEAU</t>
  </si>
  <si>
    <t>CLUTTON</t>
  </si>
  <si>
    <t>GOATLEY</t>
  </si>
  <si>
    <t>MUNNELLY</t>
  </si>
  <si>
    <t>PASQUALIN</t>
  </si>
  <si>
    <t>WALLS</t>
  </si>
  <si>
    <t>WOOD</t>
  </si>
  <si>
    <t>BALL</t>
  </si>
  <si>
    <t>BECKWITH</t>
  </si>
  <si>
    <t>BUTTRICK</t>
  </si>
  <si>
    <t>CONNOLLY</t>
  </si>
  <si>
    <t>GILES</t>
  </si>
  <si>
    <t>MCFADDEN</t>
  </si>
  <si>
    <t>PARSONS</t>
  </si>
  <si>
    <t>REID</t>
  </si>
  <si>
    <t>ROBSON</t>
  </si>
  <si>
    <t>ROGERS</t>
  </si>
  <si>
    <t>RONALD</t>
  </si>
  <si>
    <t>SEPAROVIC</t>
  </si>
  <si>
    <t>SHEA</t>
  </si>
  <si>
    <t>SNELSON</t>
  </si>
  <si>
    <t>TURNER</t>
  </si>
  <si>
    <t>WESTLEY</t>
  </si>
  <si>
    <t>WESTMORELAND-ALEXANDER</t>
  </si>
  <si>
    <t>WHITE</t>
  </si>
  <si>
    <t>BLOMLEY</t>
  </si>
  <si>
    <t>CARR</t>
  </si>
  <si>
    <t>CHERRINGTON</t>
  </si>
  <si>
    <t>CORBETT</t>
  </si>
  <si>
    <t>HOPE</t>
  </si>
  <si>
    <t>LAMBETH</t>
  </si>
  <si>
    <t>MYERS</t>
  </si>
  <si>
    <t>OBRIEN</t>
  </si>
  <si>
    <t>PANTER</t>
  </si>
  <si>
    <t>RAULIA</t>
  </si>
  <si>
    <t>READ</t>
  </si>
  <si>
    <t>ROPER</t>
  </si>
  <si>
    <t>THORMAN</t>
  </si>
  <si>
    <t>VAN UEM</t>
  </si>
  <si>
    <t>WARD</t>
  </si>
  <si>
    <t>WILLISON</t>
  </si>
  <si>
    <t>BARTON</t>
  </si>
  <si>
    <t>BOWLEY</t>
  </si>
  <si>
    <t>BUGLASS</t>
  </si>
  <si>
    <t>CAULFIELD</t>
  </si>
  <si>
    <t>DYRMISHI</t>
  </si>
  <si>
    <t>EVERETT</t>
  </si>
  <si>
    <t>HARRIS</t>
  </si>
  <si>
    <t>MILLS</t>
  </si>
  <si>
    <t>PARKINSON</t>
  </si>
  <si>
    <t>POOLEY</t>
  </si>
  <si>
    <t>SEARLE</t>
  </si>
  <si>
    <t>WILCOCK</t>
  </si>
  <si>
    <t>ARIS</t>
  </si>
  <si>
    <t>ARNALL</t>
  </si>
  <si>
    <t>BEBBINGTON</t>
  </si>
  <si>
    <t>CANNELL</t>
  </si>
  <si>
    <t>CHRONICLE</t>
  </si>
  <si>
    <t>HASSAN</t>
  </si>
  <si>
    <t>LAY</t>
  </si>
  <si>
    <t>LONG</t>
  </si>
  <si>
    <t>MARTIN-EVANS</t>
  </si>
  <si>
    <t>OLEARY</t>
  </si>
  <si>
    <t>WATSON</t>
  </si>
  <si>
    <t>ALMOND</t>
  </si>
  <si>
    <t>BAILEY</t>
  </si>
  <si>
    <t>FRAIN</t>
  </si>
  <si>
    <t>GREEN</t>
  </si>
  <si>
    <t>HILL</t>
  </si>
  <si>
    <t>MACKAY</t>
  </si>
  <si>
    <t>MONTGOMERY</t>
  </si>
  <si>
    <t>BAKER</t>
  </si>
  <si>
    <t>BICKERS</t>
  </si>
  <si>
    <t>CARROLL</t>
  </si>
  <si>
    <t>FOLGATE</t>
  </si>
  <si>
    <t>KEMP</t>
  </si>
  <si>
    <t>KNOTT</t>
  </si>
  <si>
    <t>MAGEE</t>
  </si>
  <si>
    <t>MORRIS</t>
  </si>
  <si>
    <t>SALTER</t>
  </si>
  <si>
    <t>RATHOD</t>
  </si>
  <si>
    <t>SALKELD</t>
  </si>
  <si>
    <t>STENHOUSE</t>
  </si>
  <si>
    <t>THOMAS</t>
  </si>
  <si>
    <t>UDO</t>
  </si>
  <si>
    <t>WILKINSON</t>
  </si>
  <si>
    <t>CORCORAN</t>
  </si>
  <si>
    <t>IKE</t>
  </si>
  <si>
    <t>MAUGHAN</t>
  </si>
  <si>
    <t>MAXWELL-MUNN</t>
  </si>
  <si>
    <t>MCCLAFFERTY</t>
  </si>
  <si>
    <t>PERRY</t>
  </si>
  <si>
    <t>HANSON</t>
  </si>
  <si>
    <t>SAGHRI</t>
  </si>
  <si>
    <t>SALAU</t>
  </si>
  <si>
    <t>SCOTT</t>
  </si>
  <si>
    <t>SOMERVILLE-COTTON</t>
  </si>
  <si>
    <t>SUMNER</t>
  </si>
  <si>
    <t>THAYANITHY</t>
  </si>
  <si>
    <t>WOODWARD</t>
  </si>
  <si>
    <t>ALDRIDGE</t>
  </si>
  <si>
    <t>BEALE</t>
  </si>
  <si>
    <t>BEETHAM-GREEN</t>
  </si>
  <si>
    <t>BRAITHWAITE</t>
  </si>
  <si>
    <t>CLOTWORTHY</t>
  </si>
  <si>
    <t>DAVERN</t>
  </si>
  <si>
    <t>HART</t>
  </si>
  <si>
    <t>HEALY</t>
  </si>
  <si>
    <t>AGER</t>
  </si>
  <si>
    <t>CHAPMAN</t>
  </si>
  <si>
    <t>CLAYTON</t>
  </si>
  <si>
    <t>JOLLEY</t>
  </si>
  <si>
    <t>MONAGHAN</t>
  </si>
  <si>
    <t>CLUES</t>
  </si>
  <si>
    <t>GANCHEVA</t>
  </si>
  <si>
    <t>MUNRO</t>
  </si>
  <si>
    <t>PACEY</t>
  </si>
  <si>
    <t>SANGER</t>
  </si>
  <si>
    <t>WOOLDRIDGE</t>
  </si>
  <si>
    <t>BENNETT</t>
  </si>
  <si>
    <t>BROCKWAY</t>
  </si>
  <si>
    <t>COOMBS</t>
  </si>
  <si>
    <t>CURWEN</t>
  </si>
  <si>
    <t>DOUGLAS</t>
  </si>
  <si>
    <t>KEMPTON</t>
  </si>
  <si>
    <t>LAMBERT</t>
  </si>
  <si>
    <t>LANGLEY</t>
  </si>
  <si>
    <t>LEWIS</t>
  </si>
  <si>
    <t>ROUND</t>
  </si>
  <si>
    <t>TITHERADGE</t>
  </si>
  <si>
    <t>BARLOW</t>
  </si>
  <si>
    <t>BATES</t>
  </si>
  <si>
    <t>DEE</t>
  </si>
  <si>
    <t>GIBSON</t>
  </si>
  <si>
    <t>GOODHART</t>
  </si>
  <si>
    <t>HAYNES</t>
  </si>
  <si>
    <t>HINTON</t>
  </si>
  <si>
    <t>HOLLAND</t>
  </si>
  <si>
    <t>LANE</t>
  </si>
  <si>
    <t>MCALLISTER</t>
  </si>
  <si>
    <t>MCCLEARY</t>
  </si>
  <si>
    <t>THOMPSON</t>
  </si>
  <si>
    <t>TODD</t>
  </si>
  <si>
    <t>TREACY</t>
  </si>
  <si>
    <t>WATTS</t>
  </si>
  <si>
    <t>WILLIAMS</t>
  </si>
  <si>
    <t>BLENKINSOP</t>
  </si>
  <si>
    <t>LOVELL</t>
  </si>
  <si>
    <t>MCMURTRIE</t>
  </si>
  <si>
    <t>PHIPPS</t>
  </si>
  <si>
    <t>PURSEY</t>
  </si>
  <si>
    <t>REEVES</t>
  </si>
  <si>
    <t>REYNOLDS</t>
  </si>
  <si>
    <t>RIPPON</t>
  </si>
  <si>
    <t>STEVENS</t>
  </si>
  <si>
    <t>THOMSON</t>
  </si>
  <si>
    <t>WALKER</t>
  </si>
  <si>
    <t>WATFORD</t>
  </si>
  <si>
    <t>ZAKELYTE</t>
  </si>
  <si>
    <t>CARMICHAEL</t>
  </si>
  <si>
    <t>WALFORD</t>
  </si>
  <si>
    <t>WITTS</t>
  </si>
  <si>
    <t>ANDREWS</t>
  </si>
  <si>
    <t>BOND</t>
  </si>
  <si>
    <t>MARSHALL</t>
  </si>
  <si>
    <t>MORIARTY</t>
  </si>
  <si>
    <t>MUNN</t>
  </si>
  <si>
    <t>MISKIN-YOUNG</t>
  </si>
  <si>
    <t>EVANS</t>
  </si>
  <si>
    <t>HARWOOD</t>
  </si>
  <si>
    <t>TORBITT</t>
  </si>
  <si>
    <t>ORENCAS</t>
  </si>
  <si>
    <t>BONSHOR</t>
  </si>
  <si>
    <t>MACLEAN</t>
  </si>
  <si>
    <t>WILBRAM</t>
  </si>
  <si>
    <t>GOSTELOW</t>
  </si>
  <si>
    <t>FORT</t>
  </si>
  <si>
    <t>SEPEDE</t>
  </si>
  <si>
    <t>MAYES</t>
  </si>
  <si>
    <t>BLACKMAN</t>
  </si>
  <si>
    <t>THORNE</t>
  </si>
  <si>
    <t>CLYDESDALE</t>
  </si>
  <si>
    <t>HUGHES</t>
  </si>
  <si>
    <t>O'SULLIVAN</t>
  </si>
  <si>
    <t>CALHOUN</t>
  </si>
  <si>
    <t>HIGGINS</t>
  </si>
  <si>
    <t>ROWLEY</t>
  </si>
  <si>
    <t>DUNBOBBIN</t>
  </si>
  <si>
    <t>ROBERTSON-DOVER</t>
  </si>
  <si>
    <t>ROBERTS</t>
  </si>
  <si>
    <t>WRIGHTMAN</t>
  </si>
  <si>
    <t>NEWPORT</t>
  </si>
  <si>
    <t>BROTHERTON</t>
  </si>
  <si>
    <t>CLARKE-MYERS</t>
  </si>
  <si>
    <t>STOKES</t>
  </si>
  <si>
    <t>KING</t>
  </si>
  <si>
    <t>ROBINSON</t>
  </si>
  <si>
    <t>RUIZ-MONSERRAT</t>
  </si>
  <si>
    <t>SMITH-BYRNE</t>
  </si>
  <si>
    <t>HAGGER</t>
  </si>
  <si>
    <t>KEEBLE</t>
  </si>
  <si>
    <t>TANSEY</t>
  </si>
  <si>
    <t>WRIGHT</t>
  </si>
  <si>
    <t>U11 Boys</t>
  </si>
  <si>
    <t>U13 Boys</t>
  </si>
  <si>
    <t>U15 Boys</t>
  </si>
  <si>
    <t>U17 Men</t>
  </si>
  <si>
    <t>U20 Men</t>
  </si>
  <si>
    <t>U13 Girls</t>
  </si>
  <si>
    <t>U15 Girls</t>
  </si>
  <si>
    <t>U17 Women</t>
  </si>
  <si>
    <t>U20 Women</t>
  </si>
  <si>
    <t>U11 Girls</t>
  </si>
  <si>
    <t>-</t>
  </si>
  <si>
    <t>Firstname</t>
  </si>
  <si>
    <t>Surname</t>
  </si>
  <si>
    <t>T01</t>
  </si>
  <si>
    <t>T02</t>
  </si>
  <si>
    <t>T03</t>
  </si>
  <si>
    <t>T04</t>
  </si>
  <si>
    <t>T05</t>
  </si>
  <si>
    <t>T06</t>
  </si>
  <si>
    <t>T07A</t>
  </si>
  <si>
    <t>T07B</t>
  </si>
  <si>
    <t>T08</t>
  </si>
  <si>
    <t>T09</t>
  </si>
  <si>
    <t>F01A</t>
  </si>
  <si>
    <t>F01B</t>
  </si>
  <si>
    <t>F01C</t>
  </si>
  <si>
    <t>F01D</t>
  </si>
  <si>
    <t>F02A</t>
  </si>
  <si>
    <t>F02B</t>
  </si>
  <si>
    <t>F03A</t>
  </si>
  <si>
    <t>F03B</t>
  </si>
  <si>
    <t>F04A</t>
  </si>
  <si>
    <t>F04B</t>
  </si>
  <si>
    <t>F04C</t>
  </si>
  <si>
    <t>F05A</t>
  </si>
  <si>
    <t>F05B</t>
  </si>
  <si>
    <t>F05C</t>
  </si>
  <si>
    <t>F05D</t>
  </si>
  <si>
    <t>F05E</t>
  </si>
  <si>
    <t>F05F</t>
  </si>
  <si>
    <t>F06A</t>
  </si>
  <si>
    <t>F06B</t>
  </si>
  <si>
    <t>F07A</t>
  </si>
  <si>
    <t>F07B</t>
  </si>
  <si>
    <t>F07C</t>
  </si>
  <si>
    <t>F07D</t>
  </si>
  <si>
    <t>F07E</t>
  </si>
  <si>
    <t>F07F</t>
  </si>
  <si>
    <t>F08</t>
  </si>
  <si>
    <t>F09A</t>
  </si>
  <si>
    <t>F09B</t>
  </si>
  <si>
    <t>F09C</t>
  </si>
  <si>
    <t>Northamptonshire Athletic Association - Track &amp; Field Championship 2018</t>
  </si>
  <si>
    <t>Bib</t>
  </si>
  <si>
    <t>Posn</t>
  </si>
  <si>
    <t>Perf</t>
  </si>
  <si>
    <t>T07a</t>
  </si>
  <si>
    <t>T07b</t>
  </si>
  <si>
    <t>T11a</t>
  </si>
  <si>
    <t>T11b</t>
  </si>
  <si>
    <t>T12a</t>
  </si>
  <si>
    <t>T12b</t>
  </si>
  <si>
    <t>T12c</t>
  </si>
  <si>
    <t>T12d</t>
  </si>
  <si>
    <t>T13a</t>
  </si>
  <si>
    <t>T13b</t>
  </si>
  <si>
    <t>T20a</t>
  </si>
  <si>
    <t>T20b</t>
  </si>
  <si>
    <t>T22a</t>
  </si>
  <si>
    <t>T22b</t>
  </si>
  <si>
    <t>Race 1</t>
  </si>
  <si>
    <t>Race 2</t>
  </si>
  <si>
    <t>Overall</t>
  </si>
  <si>
    <t>Qual</t>
  </si>
  <si>
    <t>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</si>
</sst>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0" x14ac:knownFonts="1">
    <font>
      <sz val="11"/>
      <color theme="1"/>
      <name val="Calibri"/>
      <family val="2"/>
      <scheme val="minor"/>
    </font>
    <font>
      <sz val="9"/>
      <color theme="1"/>
      <name val="Trebuchet MS"/>
      <family val="2"/>
    </font>
    <font>
      <sz val="8"/>
      <color theme="1"/>
      <name val="Calibri"/>
      <family val="2"/>
      <scheme val="minor"/>
    </font>
    <font>
      <sz val="9"/>
      <color theme="1"/>
      <name val="Calibri"/>
      <family val="2"/>
      <scheme val="minor"/>
    </font>
    <font>
      <b/>
      <sz val="9"/>
      <color theme="1"/>
      <name val="Calibri"/>
      <family val="2"/>
      <scheme val="minor"/>
    </font>
    <font>
      <b/>
      <sz val="9"/>
      <color rgb="FF333333"/>
      <name val="Trebuchet MS"/>
      <family val="2"/>
    </font>
    <font>
      <sz val="9"/>
      <color rgb="FF333333"/>
      <name val="Trebuchet MS"/>
      <family val="2"/>
    </font>
    <font>
      <sz val="11"/>
      <color theme="1"/>
      <name val="Calibri Light"/>
      <family val="2"/>
      <scheme val="major"/>
    </font>
    <font>
      <u/>
      <sz val="11"/>
      <color theme="1"/>
      <name val="Calibri Light"/>
      <family val="2"/>
      <scheme val="major"/>
    </font>
    <font>
      <i/>
      <sz val="11"/>
      <color theme="1"/>
      <name val="Calibri Light"/>
      <family val="2"/>
      <scheme val="major"/>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right/>
      <top style="medium">
        <color rgb="FFEEEEEE"/>
      </top>
      <bottom/>
      <diagonal/>
    </border>
    <border>
      <left style="hair">
        <color auto="1"/>
      </left>
      <right style="hair">
        <color auto="1"/>
      </right>
      <top style="hair">
        <color auto="1"/>
      </top>
      <bottom style="hair">
        <color auto="1"/>
      </bottom>
      <diagonal/>
    </border>
  </borders>
  <cellStyleXfs count="1">
    <xf numFmtId="0" fontId="0" fillId="0" borderId="0"/>
  </cellStyleXfs>
  <cellXfs count="37">
    <xf numFmtId="0" fontId="0" fillId="0" borderId="0" xfId="0"/>
    <xf numFmtId="0" fontId="1" fillId="0" borderId="0" xfId="0" applyFont="1"/>
    <xf numFmtId="0" fontId="6" fillId="0" borderId="0" xfId="0" applyFont="1" applyAlignment="1">
      <alignment horizontal="center" vertical="center" wrapText="1"/>
    </xf>
    <xf numFmtId="0" fontId="6" fillId="0" borderId="0" xfId="0" applyFont="1" applyAlignment="1">
      <alignment vertical="center" wrapText="1"/>
    </xf>
    <xf numFmtId="0" fontId="1" fillId="0" borderId="0" xfId="0" applyFont="1" applyAlignment="1">
      <alignment horizont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7" fillId="0" borderId="0" xfId="0" applyFont="1"/>
    <xf numFmtId="0" fontId="7" fillId="0" borderId="0" xfId="0" applyFont="1" applyAlignment="1">
      <alignment horizontal="center"/>
    </xf>
    <xf numFmtId="0" fontId="7" fillId="0" borderId="0" xfId="0" applyFont="1" applyAlignment="1">
      <alignment horizontal="left"/>
    </xf>
    <xf numFmtId="0" fontId="3" fillId="0" borderId="0" xfId="0" applyFont="1" applyFill="1" applyAlignment="1">
      <alignment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left" vertical="center"/>
    </xf>
    <xf numFmtId="20" fontId="3" fillId="0" borderId="0" xfId="0" applyNumberFormat="1"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7" fillId="0" borderId="0" xfId="0" applyFont="1" applyAlignment="1" applyProtection="1">
      <alignment horizontal="left"/>
      <protection locked="0"/>
    </xf>
    <xf numFmtId="0" fontId="8" fillId="0" borderId="2" xfId="0" applyFont="1" applyFill="1" applyBorder="1"/>
    <xf numFmtId="0" fontId="7" fillId="0" borderId="2" xfId="0" applyFont="1" applyFill="1" applyBorder="1" applyAlignment="1">
      <alignment horizontal="center"/>
    </xf>
    <xf numFmtId="0" fontId="7" fillId="0" borderId="2" xfId="0" applyFont="1" applyFill="1" applyBorder="1"/>
    <xf numFmtId="164" fontId="7" fillId="0" borderId="2" xfId="0" applyNumberFormat="1" applyFont="1" applyFill="1" applyBorder="1" applyAlignment="1">
      <alignment horizontal="center"/>
    </xf>
    <xf numFmtId="0" fontId="7" fillId="0" borderId="2" xfId="0" applyFont="1" applyFill="1" applyBorder="1" applyAlignment="1" applyProtection="1">
      <alignment horizontal="center"/>
      <protection locked="0"/>
    </xf>
    <xf numFmtId="164" fontId="7" fillId="0" borderId="2" xfId="0" applyNumberFormat="1" applyFont="1" applyFill="1" applyBorder="1" applyAlignment="1" applyProtection="1">
      <alignment horizontal="center"/>
      <protection locked="0"/>
    </xf>
    <xf numFmtId="0" fontId="7" fillId="0" borderId="0" xfId="0" applyFont="1" applyFill="1"/>
    <xf numFmtId="0" fontId="7" fillId="0" borderId="0" xfId="0" applyFont="1" applyFill="1" applyAlignment="1">
      <alignment horizontal="center"/>
    </xf>
    <xf numFmtId="164" fontId="7" fillId="0" borderId="0" xfId="0" applyNumberFormat="1" applyFont="1" applyFill="1" applyAlignment="1">
      <alignment horizontal="center"/>
    </xf>
    <xf numFmtId="2" fontId="7" fillId="0" borderId="2" xfId="0" applyNumberFormat="1" applyFont="1" applyFill="1" applyBorder="1" applyAlignment="1">
      <alignment horizontal="center"/>
    </xf>
    <xf numFmtId="2" fontId="7" fillId="0" borderId="2" xfId="0" applyNumberFormat="1" applyFont="1" applyFill="1" applyBorder="1" applyAlignment="1" applyProtection="1">
      <alignment horizontal="center"/>
      <protection locked="0"/>
    </xf>
    <xf numFmtId="2" fontId="7" fillId="0" borderId="0" xfId="0" applyNumberFormat="1" applyFont="1" applyFill="1" applyAlignment="1">
      <alignment horizontal="center"/>
    </xf>
    <xf numFmtId="47" fontId="7" fillId="0" borderId="2" xfId="0" applyNumberFormat="1" applyFont="1" applyFill="1" applyBorder="1" applyAlignment="1" applyProtection="1">
      <alignment horizontal="center"/>
      <protection locked="0"/>
    </xf>
    <xf numFmtId="0" fontId="9" fillId="0" borderId="0" xfId="0" applyFont="1"/>
    <xf numFmtId="0" fontId="9" fillId="0" borderId="0" xfId="0" applyFont="1" applyAlignment="1">
      <alignment horizontal="center"/>
    </xf>
  </cellXfs>
  <cellStyles count="1">
    <cellStyle name="Normal" xfId="0" builtinId="0"/>
  </cellStyles>
  <dxfs count="5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rgb="FFC00000"/>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rgb="FFC00000"/>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rgb="FFC00000"/>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rgb="FFC00000"/>
        </patternFill>
      </fill>
    </dxf>
    <dxf>
      <fill>
        <patternFill>
          <bgColor theme="5" tint="0.79998168889431442"/>
        </patternFill>
      </fill>
    </dxf>
    <dxf>
      <fill>
        <patternFill>
          <bgColor theme="8" tint="0.79998168889431442"/>
        </patternFill>
      </fill>
    </dxf>
    <dxf>
      <font>
        <color rgb="FF9C0006"/>
      </font>
      <fill>
        <patternFill>
          <bgColor rgb="FFFFC7CE"/>
        </patternFill>
      </fill>
    </dxf>
    <dxf>
      <fill>
        <patternFill>
          <bgColor theme="5" tint="0.79998168889431442"/>
        </patternFill>
      </fill>
    </dxf>
    <dxf>
      <fill>
        <patternFill>
          <bgColor theme="8" tint="0.79998168889431442"/>
        </patternFill>
      </fill>
    </dxf>
    <dxf>
      <font>
        <color rgb="FF9C0006"/>
      </font>
      <fill>
        <patternFill>
          <bgColor rgb="FFFFC7CE"/>
        </patternFill>
      </fill>
    </dxf>
    <dxf>
      <font>
        <color rgb="FF9C0006"/>
      </font>
      <fill>
        <patternFill>
          <bgColor rgb="FFFFC7CE"/>
        </patternFill>
      </fill>
    </dxf>
    <dxf>
      <fill>
        <patternFill>
          <bgColor rgb="FFC00000"/>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538"/>
      <tableStyleElement type="headerRow" dxfId="53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46"/>
  <sheetViews>
    <sheetView workbookViewId="0">
      <selection activeCell="I11" sqref="I11"/>
    </sheetView>
  </sheetViews>
  <sheetFormatPr defaultColWidth="9.109375" defaultRowHeight="14.4" x14ac:dyDescent="0.3"/>
  <cols>
    <col min="1" max="1" width="5.88671875" style="10" customWidth="1"/>
    <col min="2" max="2" width="6.5546875" style="13" customWidth="1"/>
    <col min="3" max="3" width="27" style="12" customWidth="1"/>
    <col min="4" max="4" width="4" style="12" hidden="1" customWidth="1"/>
    <col min="5" max="5" width="6" style="13" hidden="1" customWidth="1"/>
    <col min="6" max="6" width="25.6640625" style="12" hidden="1" customWidth="1"/>
    <col min="7" max="16384" width="9.109375" style="12"/>
  </cols>
  <sheetData>
    <row r="1" spans="1:8" x14ac:dyDescent="0.3">
      <c r="B1" s="11" t="s">
        <v>891</v>
      </c>
    </row>
    <row r="2" spans="1:8" x14ac:dyDescent="0.3">
      <c r="B2" s="14" t="s">
        <v>305</v>
      </c>
      <c r="C2" s="15" t="s">
        <v>268</v>
      </c>
      <c r="D2" s="14"/>
      <c r="E2" s="14" t="s">
        <v>305</v>
      </c>
      <c r="F2" s="15" t="s">
        <v>269</v>
      </c>
      <c r="G2" s="13"/>
      <c r="H2" s="13"/>
    </row>
    <row r="3" spans="1:8" x14ac:dyDescent="0.3">
      <c r="B3" s="16" t="s">
        <v>0</v>
      </c>
      <c r="C3" s="14"/>
      <c r="D3" s="15"/>
      <c r="E3" s="14"/>
      <c r="F3" s="14"/>
      <c r="G3" s="13"/>
    </row>
    <row r="4" spans="1:8" x14ac:dyDescent="0.3">
      <c r="A4" s="10" t="s">
        <v>852</v>
      </c>
      <c r="B4" s="17">
        <v>0.46527777777777773</v>
      </c>
      <c r="C4" s="10" t="s">
        <v>1</v>
      </c>
      <c r="D4" s="10" t="s">
        <v>73</v>
      </c>
      <c r="E4" s="17">
        <v>0.45833333333333331</v>
      </c>
      <c r="F4" s="10" t="s">
        <v>74</v>
      </c>
    </row>
    <row r="5" spans="1:8" x14ac:dyDescent="0.3">
      <c r="A5" s="10" t="s">
        <v>853</v>
      </c>
      <c r="B5" s="17">
        <v>0.47569444444444442</v>
      </c>
      <c r="C5" s="10" t="s">
        <v>2</v>
      </c>
      <c r="D5" s="10" t="s">
        <v>75</v>
      </c>
      <c r="E5" s="17">
        <v>0.45833333333333331</v>
      </c>
      <c r="F5" s="10" t="s">
        <v>76</v>
      </c>
    </row>
    <row r="6" spans="1:8" x14ac:dyDescent="0.3">
      <c r="A6" s="10" t="s">
        <v>854</v>
      </c>
      <c r="B6" s="17">
        <v>0.4826388888888889</v>
      </c>
      <c r="C6" s="10" t="s">
        <v>3</v>
      </c>
      <c r="D6" s="10" t="s">
        <v>77</v>
      </c>
      <c r="E6" s="17">
        <v>0.45833333333333331</v>
      </c>
      <c r="F6" s="10" t="s">
        <v>78</v>
      </c>
    </row>
    <row r="7" spans="1:8" x14ac:dyDescent="0.3">
      <c r="A7" s="10" t="s">
        <v>855</v>
      </c>
      <c r="B7" s="17">
        <v>0.48958333333333331</v>
      </c>
      <c r="C7" s="10" t="s">
        <v>4</v>
      </c>
      <c r="D7" s="10" t="s">
        <v>79</v>
      </c>
      <c r="E7" s="17">
        <v>0.45833333333333331</v>
      </c>
      <c r="F7" s="10" t="s">
        <v>80</v>
      </c>
    </row>
    <row r="8" spans="1:8" x14ac:dyDescent="0.3">
      <c r="A8" s="10" t="s">
        <v>856</v>
      </c>
      <c r="B8" s="17">
        <v>0.49652777777777773</v>
      </c>
      <c r="C8" s="10" t="s">
        <v>5</v>
      </c>
      <c r="D8" s="10"/>
      <c r="E8" s="17"/>
      <c r="F8" s="10"/>
    </row>
    <row r="9" spans="1:8" x14ac:dyDescent="0.3">
      <c r="A9" s="10" t="s">
        <v>857</v>
      </c>
      <c r="B9" s="17">
        <v>0.5</v>
      </c>
      <c r="C9" s="10" t="s">
        <v>6</v>
      </c>
      <c r="D9" s="10" t="s">
        <v>81</v>
      </c>
      <c r="E9" s="17">
        <v>0.51041666666666663</v>
      </c>
      <c r="F9" s="10" t="s">
        <v>82</v>
      </c>
    </row>
    <row r="10" spans="1:8" x14ac:dyDescent="0.3">
      <c r="A10" s="10" t="s">
        <v>858</v>
      </c>
      <c r="B10" s="17">
        <v>0.50694444444444442</v>
      </c>
      <c r="C10" s="10" t="s">
        <v>7</v>
      </c>
      <c r="D10" s="10" t="s">
        <v>83</v>
      </c>
      <c r="E10" s="17">
        <v>0.51041666666666663</v>
      </c>
      <c r="F10" s="10" t="s">
        <v>84</v>
      </c>
    </row>
    <row r="11" spans="1:8" x14ac:dyDescent="0.3">
      <c r="A11" s="10" t="s">
        <v>859</v>
      </c>
      <c r="B11" s="17">
        <v>0.50694444444444442</v>
      </c>
      <c r="C11" s="10" t="s">
        <v>8</v>
      </c>
      <c r="D11" s="10"/>
      <c r="E11" s="17"/>
      <c r="F11" s="10"/>
    </row>
    <row r="12" spans="1:8" x14ac:dyDescent="0.3">
      <c r="A12" s="10" t="s">
        <v>860</v>
      </c>
      <c r="B12" s="17">
        <v>0.52083333333333337</v>
      </c>
      <c r="C12" s="10" t="s">
        <v>9</v>
      </c>
      <c r="D12" s="10" t="s">
        <v>85</v>
      </c>
      <c r="E12" s="17">
        <v>0.52083333333333337</v>
      </c>
      <c r="F12" s="10" t="s">
        <v>86</v>
      </c>
    </row>
    <row r="13" spans="1:8" x14ac:dyDescent="0.3">
      <c r="A13" s="10" t="s">
        <v>861</v>
      </c>
      <c r="B13" s="17">
        <v>0.52430555555555558</v>
      </c>
      <c r="C13" s="10" t="s">
        <v>10</v>
      </c>
      <c r="D13" s="10" t="s">
        <v>87</v>
      </c>
      <c r="E13" s="17">
        <v>0.52083333333333337</v>
      </c>
      <c r="F13" s="10" t="s">
        <v>88</v>
      </c>
    </row>
    <row r="14" spans="1:8" x14ac:dyDescent="0.3">
      <c r="A14" s="10" t="s">
        <v>11</v>
      </c>
      <c r="B14" s="17">
        <v>0.52777777777777779</v>
      </c>
      <c r="C14" s="10" t="s">
        <v>12</v>
      </c>
      <c r="D14" s="10"/>
      <c r="E14" s="17"/>
      <c r="F14" s="10"/>
      <c r="H14" s="18"/>
    </row>
    <row r="15" spans="1:8" x14ac:dyDescent="0.3">
      <c r="A15" s="10" t="s">
        <v>13</v>
      </c>
      <c r="B15" s="17">
        <v>0.53125</v>
      </c>
      <c r="C15" s="10" t="s">
        <v>14</v>
      </c>
      <c r="D15" s="10" t="s">
        <v>89</v>
      </c>
      <c r="E15" s="17">
        <v>0.53125</v>
      </c>
      <c r="F15" s="10" t="s">
        <v>90</v>
      </c>
    </row>
    <row r="16" spans="1:8" x14ac:dyDescent="0.3">
      <c r="A16" s="10" t="s">
        <v>15</v>
      </c>
      <c r="B16" s="17">
        <v>0.53125</v>
      </c>
      <c r="C16" s="10" t="s">
        <v>16</v>
      </c>
      <c r="D16" s="10" t="s">
        <v>91</v>
      </c>
      <c r="E16" s="17">
        <v>0.53125</v>
      </c>
      <c r="F16" s="10" t="s">
        <v>92</v>
      </c>
    </row>
    <row r="17" spans="1:6" x14ac:dyDescent="0.3">
      <c r="A17" s="10" t="s">
        <v>17</v>
      </c>
      <c r="B17" s="17">
        <v>0.53472222222222221</v>
      </c>
      <c r="C17" s="10" t="s">
        <v>18</v>
      </c>
      <c r="D17" s="10" t="s">
        <v>93</v>
      </c>
      <c r="E17" s="17">
        <v>0.53125</v>
      </c>
      <c r="F17" s="10" t="s">
        <v>94</v>
      </c>
    </row>
    <row r="18" spans="1:6" x14ac:dyDescent="0.3">
      <c r="A18" s="10" t="s">
        <v>19</v>
      </c>
      <c r="B18" s="17">
        <v>0.53472222222222221</v>
      </c>
      <c r="C18" s="10" t="s">
        <v>20</v>
      </c>
      <c r="D18" s="10"/>
      <c r="E18" s="17"/>
      <c r="F18" s="10"/>
    </row>
    <row r="19" spans="1:6" x14ac:dyDescent="0.3">
      <c r="A19" s="10" t="s">
        <v>21</v>
      </c>
      <c r="B19" s="17">
        <v>0.53472222222222221</v>
      </c>
      <c r="C19" s="10" t="s">
        <v>22</v>
      </c>
      <c r="D19" s="10" t="s">
        <v>95</v>
      </c>
      <c r="E19" s="17">
        <v>0.54166666666666663</v>
      </c>
      <c r="F19" s="10" t="s">
        <v>96</v>
      </c>
    </row>
    <row r="20" spans="1:6" x14ac:dyDescent="0.3">
      <c r="A20" s="10" t="s">
        <v>23</v>
      </c>
      <c r="B20" s="17">
        <v>0.53472222222222221</v>
      </c>
      <c r="C20" s="10" t="s">
        <v>24</v>
      </c>
      <c r="D20" s="10" t="s">
        <v>97</v>
      </c>
      <c r="E20" s="17">
        <v>0.54166666666666663</v>
      </c>
      <c r="F20" s="10" t="s">
        <v>98</v>
      </c>
    </row>
    <row r="21" spans="1:6" x14ac:dyDescent="0.3">
      <c r="A21" s="10" t="s">
        <v>25</v>
      </c>
      <c r="B21" s="17">
        <v>0.55555555555555558</v>
      </c>
      <c r="C21" s="10" t="s">
        <v>26</v>
      </c>
      <c r="D21" s="10" t="s">
        <v>99</v>
      </c>
      <c r="E21" s="17">
        <v>0.54166666666666663</v>
      </c>
      <c r="F21" s="10" t="s">
        <v>100</v>
      </c>
    </row>
    <row r="22" spans="1:6" x14ac:dyDescent="0.3">
      <c r="A22" s="10" t="s">
        <v>27</v>
      </c>
      <c r="B22" s="17">
        <v>0.55555555555555558</v>
      </c>
      <c r="C22" s="10" t="s">
        <v>28</v>
      </c>
      <c r="D22" s="10" t="s">
        <v>101</v>
      </c>
      <c r="E22" s="17">
        <v>0.54166666666666663</v>
      </c>
      <c r="F22" s="10" t="s">
        <v>102</v>
      </c>
    </row>
    <row r="23" spans="1:6" x14ac:dyDescent="0.3">
      <c r="A23" s="10" t="s">
        <v>29</v>
      </c>
      <c r="B23" s="17">
        <v>0.5625</v>
      </c>
      <c r="C23" s="10" t="s">
        <v>30</v>
      </c>
      <c r="D23" s="10" t="s">
        <v>103</v>
      </c>
      <c r="E23" s="17">
        <v>0.54166666666666663</v>
      </c>
      <c r="F23" s="10" t="s">
        <v>104</v>
      </c>
    </row>
    <row r="24" spans="1:6" x14ac:dyDescent="0.3">
      <c r="A24" s="10" t="s">
        <v>31</v>
      </c>
      <c r="B24" s="17">
        <v>0.56597222222222221</v>
      </c>
      <c r="C24" s="10" t="s">
        <v>32</v>
      </c>
      <c r="D24" s="10" t="s">
        <v>105</v>
      </c>
      <c r="E24" s="17">
        <v>0.54166666666666663</v>
      </c>
      <c r="F24" s="10" t="s">
        <v>106</v>
      </c>
    </row>
    <row r="25" spans="1:6" x14ac:dyDescent="0.3">
      <c r="A25" s="10" t="s">
        <v>33</v>
      </c>
      <c r="B25" s="17">
        <v>0.56944444444444442</v>
      </c>
      <c r="C25" s="10" t="s">
        <v>34</v>
      </c>
      <c r="D25" s="10"/>
      <c r="E25" s="17"/>
      <c r="F25" s="10"/>
    </row>
    <row r="26" spans="1:6" x14ac:dyDescent="0.3">
      <c r="A26" s="10" t="s">
        <v>35</v>
      </c>
      <c r="B26" s="17">
        <v>0.57291666666666663</v>
      </c>
      <c r="C26" s="10" t="s">
        <v>36</v>
      </c>
      <c r="D26" s="19" t="s">
        <v>107</v>
      </c>
      <c r="E26" s="17">
        <v>0.57291666666666663</v>
      </c>
      <c r="F26" s="10" t="s">
        <v>108</v>
      </c>
    </row>
    <row r="27" spans="1:6" x14ac:dyDescent="0.3">
      <c r="A27" s="10" t="s">
        <v>37</v>
      </c>
      <c r="B27" s="17">
        <v>0.57638888888888895</v>
      </c>
      <c r="C27" s="10" t="s">
        <v>38</v>
      </c>
      <c r="D27" s="10" t="s">
        <v>109</v>
      </c>
      <c r="E27" s="17">
        <v>0.57291666666666663</v>
      </c>
      <c r="F27" s="10" t="s">
        <v>110</v>
      </c>
    </row>
    <row r="28" spans="1:6" x14ac:dyDescent="0.3">
      <c r="A28" s="10" t="s">
        <v>39</v>
      </c>
      <c r="B28" s="17">
        <v>0.57986111111111105</v>
      </c>
      <c r="C28" s="10" t="s">
        <v>40</v>
      </c>
      <c r="D28" s="10"/>
      <c r="E28" s="17"/>
      <c r="F28" s="10"/>
    </row>
    <row r="29" spans="1:6" x14ac:dyDescent="0.3">
      <c r="A29" s="10" t="s">
        <v>41</v>
      </c>
      <c r="B29" s="17">
        <v>0.58333333333333337</v>
      </c>
      <c r="C29" s="10" t="s">
        <v>42</v>
      </c>
      <c r="D29" s="10" t="s">
        <v>111</v>
      </c>
      <c r="E29" s="17">
        <v>0.58333333333333337</v>
      </c>
      <c r="F29" s="10" t="s">
        <v>112</v>
      </c>
    </row>
    <row r="30" spans="1:6" x14ac:dyDescent="0.3">
      <c r="A30" s="10" t="s">
        <v>43</v>
      </c>
      <c r="B30" s="17">
        <v>0.58333333333333337</v>
      </c>
      <c r="C30" s="10" t="s">
        <v>44</v>
      </c>
      <c r="D30" s="10" t="s">
        <v>113</v>
      </c>
      <c r="E30" s="17">
        <v>0.58333333333333337</v>
      </c>
      <c r="F30" s="10" t="s">
        <v>114</v>
      </c>
    </row>
    <row r="31" spans="1:6" x14ac:dyDescent="0.3">
      <c r="A31" s="10" t="s">
        <v>45</v>
      </c>
      <c r="B31" s="17">
        <v>0.58680555555555558</v>
      </c>
      <c r="C31" s="10" t="s">
        <v>46</v>
      </c>
      <c r="D31" s="10" t="s">
        <v>115</v>
      </c>
      <c r="E31" s="17">
        <v>0.58333333333333337</v>
      </c>
      <c r="F31" s="10" t="s">
        <v>116</v>
      </c>
    </row>
    <row r="32" spans="1:6" x14ac:dyDescent="0.3">
      <c r="A32" s="10" t="s">
        <v>47</v>
      </c>
      <c r="B32" s="17">
        <v>0.59027777777777779</v>
      </c>
      <c r="C32" s="10" t="s">
        <v>48</v>
      </c>
      <c r="D32" s="10" t="s">
        <v>117</v>
      </c>
      <c r="E32" s="17">
        <v>0.58333333333333337</v>
      </c>
      <c r="F32" s="10" t="s">
        <v>118</v>
      </c>
    </row>
    <row r="33" spans="1:6" x14ac:dyDescent="0.3">
      <c r="A33" s="10" t="s">
        <v>49</v>
      </c>
      <c r="B33" s="17">
        <v>0.59027777777777779</v>
      </c>
      <c r="C33" s="10" t="s">
        <v>50</v>
      </c>
      <c r="D33" s="10" t="s">
        <v>119</v>
      </c>
      <c r="E33" s="17">
        <v>0.58333333333333337</v>
      </c>
      <c r="F33" s="10" t="s">
        <v>120</v>
      </c>
    </row>
    <row r="34" spans="1:6" x14ac:dyDescent="0.3">
      <c r="A34" s="10" t="s">
        <v>51</v>
      </c>
      <c r="B34" s="17">
        <v>0.59375</v>
      </c>
      <c r="C34" s="10" t="s">
        <v>52</v>
      </c>
      <c r="D34" s="10" t="s">
        <v>121</v>
      </c>
      <c r="E34" s="17">
        <v>0.58333333333333337</v>
      </c>
      <c r="F34" s="10" t="s">
        <v>122</v>
      </c>
    </row>
    <row r="35" spans="1:6" x14ac:dyDescent="0.3">
      <c r="A35" s="10" t="s">
        <v>53</v>
      </c>
      <c r="B35" s="17">
        <v>0.60069444444444442</v>
      </c>
      <c r="C35" s="10" t="s">
        <v>54</v>
      </c>
      <c r="D35" s="10"/>
      <c r="E35" s="17"/>
      <c r="F35" s="10"/>
    </row>
    <row r="36" spans="1:6" x14ac:dyDescent="0.3">
      <c r="A36" s="10" t="s">
        <v>55</v>
      </c>
      <c r="B36" s="17">
        <v>0.60763888888888895</v>
      </c>
      <c r="C36" s="10" t="s">
        <v>56</v>
      </c>
      <c r="D36" s="10" t="s">
        <v>123</v>
      </c>
      <c r="E36" s="17">
        <v>0.58333333333333337</v>
      </c>
      <c r="F36" s="10" t="s">
        <v>124</v>
      </c>
    </row>
    <row r="37" spans="1:6" x14ac:dyDescent="0.3">
      <c r="A37" s="10" t="s">
        <v>57</v>
      </c>
      <c r="B37" s="17">
        <v>0.61805555555555558</v>
      </c>
      <c r="C37" s="10" t="s">
        <v>58</v>
      </c>
      <c r="D37" s="10"/>
      <c r="E37" s="17"/>
      <c r="F37" s="10"/>
    </row>
    <row r="38" spans="1:6" x14ac:dyDescent="0.3">
      <c r="A38" s="10" t="s">
        <v>59</v>
      </c>
      <c r="B38" s="17">
        <v>0.62847222222222221</v>
      </c>
      <c r="C38" s="10" t="s">
        <v>60</v>
      </c>
      <c r="D38" s="10" t="s">
        <v>125</v>
      </c>
      <c r="E38" s="17">
        <v>0.625</v>
      </c>
      <c r="F38" s="10" t="s">
        <v>126</v>
      </c>
    </row>
    <row r="39" spans="1:6" x14ac:dyDescent="0.3">
      <c r="A39" s="10" t="s">
        <v>61</v>
      </c>
      <c r="B39" s="17">
        <v>0.63888888888888895</v>
      </c>
      <c r="C39" s="10" t="s">
        <v>62</v>
      </c>
      <c r="D39" s="10" t="s">
        <v>127</v>
      </c>
      <c r="E39" s="17">
        <v>0.625</v>
      </c>
      <c r="F39" s="10" t="s">
        <v>128</v>
      </c>
    </row>
    <row r="40" spans="1:6" x14ac:dyDescent="0.3">
      <c r="A40" s="10" t="s">
        <v>63</v>
      </c>
      <c r="B40" s="17">
        <v>0.64930555555555558</v>
      </c>
      <c r="C40" s="10" t="s">
        <v>64</v>
      </c>
      <c r="D40" s="10" t="s">
        <v>129</v>
      </c>
      <c r="E40" s="17">
        <v>0.625</v>
      </c>
      <c r="F40" s="10" t="s">
        <v>130</v>
      </c>
    </row>
    <row r="41" spans="1:6" x14ac:dyDescent="0.3">
      <c r="A41" s="10" t="s">
        <v>65</v>
      </c>
      <c r="B41" s="17">
        <v>0.65625</v>
      </c>
      <c r="C41" s="10" t="s">
        <v>66</v>
      </c>
      <c r="D41" s="10"/>
      <c r="E41" s="17"/>
      <c r="F41" s="10"/>
    </row>
    <row r="42" spans="1:6" x14ac:dyDescent="0.3">
      <c r="A42" s="10" t="s">
        <v>67</v>
      </c>
      <c r="B42" s="17">
        <v>0.66319444444444442</v>
      </c>
      <c r="C42" s="10" t="s">
        <v>68</v>
      </c>
      <c r="D42" s="10"/>
      <c r="E42" s="20"/>
      <c r="F42" s="10"/>
    </row>
    <row r="43" spans="1:6" x14ac:dyDescent="0.3">
      <c r="A43" s="10" t="s">
        <v>69</v>
      </c>
      <c r="B43" s="17">
        <v>0.67013888888888884</v>
      </c>
      <c r="C43" s="10" t="s">
        <v>70</v>
      </c>
      <c r="D43" s="10"/>
      <c r="E43" s="17"/>
      <c r="F43" s="10"/>
    </row>
    <row r="44" spans="1:6" x14ac:dyDescent="0.3">
      <c r="A44" s="10" t="s">
        <v>71</v>
      </c>
      <c r="B44" s="17">
        <v>0.67708333333333337</v>
      </c>
      <c r="C44" s="10" t="s">
        <v>72</v>
      </c>
      <c r="D44" s="10"/>
      <c r="E44" s="20"/>
      <c r="F44" s="10"/>
    </row>
    <row r="45" spans="1:6" x14ac:dyDescent="0.3">
      <c r="A45" s="10" t="s">
        <v>131</v>
      </c>
      <c r="B45" s="14" t="s">
        <v>305</v>
      </c>
      <c r="C45" s="15" t="s">
        <v>268</v>
      </c>
      <c r="D45" s="14"/>
      <c r="E45" s="14" t="s">
        <v>305</v>
      </c>
      <c r="F45" s="15" t="s">
        <v>269</v>
      </c>
    </row>
    <row r="46" spans="1:6" x14ac:dyDescent="0.3">
      <c r="A46" s="10" t="s">
        <v>268</v>
      </c>
      <c r="B46" s="16" t="s">
        <v>131</v>
      </c>
      <c r="C46" s="14"/>
      <c r="D46" s="15"/>
      <c r="E46" s="14"/>
      <c r="F46" s="14"/>
    </row>
    <row r="47" spans="1:6" x14ac:dyDescent="0.3">
      <c r="A47" s="10" t="s">
        <v>132</v>
      </c>
      <c r="B47" s="17">
        <v>0.45833333333333331</v>
      </c>
      <c r="C47" s="19" t="s">
        <v>133</v>
      </c>
      <c r="D47" s="10" t="s">
        <v>210</v>
      </c>
      <c r="E47" s="17">
        <v>0.45833333333333331</v>
      </c>
      <c r="F47" s="19" t="s">
        <v>211</v>
      </c>
    </row>
    <row r="48" spans="1:6" x14ac:dyDescent="0.3">
      <c r="A48" s="10" t="s">
        <v>134</v>
      </c>
      <c r="B48" s="17">
        <v>0.46180555555555558</v>
      </c>
      <c r="C48" s="19" t="s">
        <v>135</v>
      </c>
      <c r="D48" s="10" t="s">
        <v>212</v>
      </c>
      <c r="E48" s="17">
        <v>0.45833333333333331</v>
      </c>
      <c r="F48" s="19" t="s">
        <v>213</v>
      </c>
    </row>
    <row r="49" spans="1:6" x14ac:dyDescent="0.3">
      <c r="A49" s="10" t="s">
        <v>136</v>
      </c>
      <c r="B49" s="17">
        <v>0.46875</v>
      </c>
      <c r="C49" s="19" t="s">
        <v>137</v>
      </c>
      <c r="D49" s="10" t="s">
        <v>214</v>
      </c>
      <c r="E49" s="17">
        <v>0.45833333333333331</v>
      </c>
      <c r="F49" s="19" t="s">
        <v>215</v>
      </c>
    </row>
    <row r="50" spans="1:6" x14ac:dyDescent="0.3">
      <c r="A50" s="10" t="s">
        <v>138</v>
      </c>
      <c r="B50" s="17">
        <v>0.47569444444444442</v>
      </c>
      <c r="C50" s="19" t="s">
        <v>139</v>
      </c>
      <c r="D50" s="10" t="s">
        <v>216</v>
      </c>
      <c r="E50" s="17">
        <v>0.45833333333333331</v>
      </c>
      <c r="F50" s="19" t="s">
        <v>217</v>
      </c>
    </row>
    <row r="51" spans="1:6" x14ac:dyDescent="0.3">
      <c r="A51" s="10" t="s">
        <v>140</v>
      </c>
      <c r="B51" s="17">
        <v>0.4826388888888889</v>
      </c>
      <c r="C51" s="19" t="s">
        <v>141</v>
      </c>
      <c r="D51" s="10" t="s">
        <v>218</v>
      </c>
      <c r="E51" s="17">
        <v>0.45833333333333331</v>
      </c>
      <c r="F51" s="19" t="s">
        <v>219</v>
      </c>
    </row>
    <row r="52" spans="1:6" x14ac:dyDescent="0.3">
      <c r="A52" s="10" t="s">
        <v>142</v>
      </c>
      <c r="B52" s="17">
        <v>0.48958333333333331</v>
      </c>
      <c r="C52" s="19" t="s">
        <v>143</v>
      </c>
      <c r="D52" s="10" t="s">
        <v>220</v>
      </c>
      <c r="E52" s="17">
        <v>0.45833333333333331</v>
      </c>
      <c r="F52" s="19" t="s">
        <v>221</v>
      </c>
    </row>
    <row r="53" spans="1:6" x14ac:dyDescent="0.3">
      <c r="A53" s="10" t="s">
        <v>144</v>
      </c>
      <c r="B53" s="17">
        <v>0.49652777777777773</v>
      </c>
      <c r="C53" s="19" t="s">
        <v>145</v>
      </c>
      <c r="D53" s="10" t="s">
        <v>222</v>
      </c>
      <c r="E53" s="17">
        <v>0.45833333333333331</v>
      </c>
      <c r="F53" s="19" t="s">
        <v>223</v>
      </c>
    </row>
    <row r="54" spans="1:6" x14ac:dyDescent="0.3">
      <c r="A54" s="10" t="s">
        <v>146</v>
      </c>
      <c r="B54" s="17">
        <v>0.50694444444444442</v>
      </c>
      <c r="C54" s="19" t="s">
        <v>147</v>
      </c>
      <c r="D54" s="10" t="s">
        <v>224</v>
      </c>
      <c r="E54" s="17">
        <v>0.45833333333333331</v>
      </c>
      <c r="F54" s="19" t="s">
        <v>225</v>
      </c>
    </row>
    <row r="55" spans="1:6" x14ac:dyDescent="0.3">
      <c r="A55" s="10" t="s">
        <v>148</v>
      </c>
      <c r="B55" s="17">
        <v>0.51041666666666663</v>
      </c>
      <c r="C55" s="19" t="s">
        <v>149</v>
      </c>
      <c r="D55" s="10"/>
      <c r="E55" s="17"/>
      <c r="F55" s="19"/>
    </row>
    <row r="56" spans="1:6" x14ac:dyDescent="0.3">
      <c r="A56" s="10" t="s">
        <v>150</v>
      </c>
      <c r="B56" s="17">
        <v>0.51388888888888895</v>
      </c>
      <c r="C56" s="19" t="s">
        <v>151</v>
      </c>
      <c r="D56" s="10" t="s">
        <v>226</v>
      </c>
      <c r="E56" s="17">
        <v>0.45833333333333331</v>
      </c>
      <c r="F56" s="19" t="s">
        <v>227</v>
      </c>
    </row>
    <row r="57" spans="1:6" x14ac:dyDescent="0.3">
      <c r="A57" s="10" t="s">
        <v>152</v>
      </c>
      <c r="B57" s="17">
        <v>0.52083333333333337</v>
      </c>
      <c r="C57" s="19" t="s">
        <v>153</v>
      </c>
      <c r="D57" s="10" t="s">
        <v>228</v>
      </c>
      <c r="E57" s="17">
        <v>0.45833333333333331</v>
      </c>
      <c r="F57" s="19" t="s">
        <v>229</v>
      </c>
    </row>
    <row r="58" spans="1:6" x14ac:dyDescent="0.3">
      <c r="A58" s="10" t="s">
        <v>154</v>
      </c>
      <c r="B58" s="17">
        <v>0.52430555555555558</v>
      </c>
      <c r="C58" s="19" t="s">
        <v>155</v>
      </c>
      <c r="D58" s="10" t="s">
        <v>230</v>
      </c>
      <c r="E58" s="17">
        <v>0.45833333333333331</v>
      </c>
      <c r="F58" s="19" t="s">
        <v>231</v>
      </c>
    </row>
    <row r="59" spans="1:6" x14ac:dyDescent="0.3">
      <c r="A59" s="10" t="s">
        <v>156</v>
      </c>
      <c r="B59" s="17">
        <v>0.53125</v>
      </c>
      <c r="C59" s="19" t="s">
        <v>157</v>
      </c>
      <c r="D59" s="10" t="s">
        <v>232</v>
      </c>
      <c r="E59" s="17">
        <v>0.45833333333333331</v>
      </c>
      <c r="F59" s="19" t="s">
        <v>233</v>
      </c>
    </row>
    <row r="60" spans="1:6" x14ac:dyDescent="0.3">
      <c r="A60" s="10" t="s">
        <v>158</v>
      </c>
      <c r="B60" s="17">
        <v>0.53125</v>
      </c>
      <c r="C60" s="19" t="s">
        <v>306</v>
      </c>
      <c r="D60" s="10" t="s">
        <v>234</v>
      </c>
      <c r="E60" s="17">
        <v>0.45833333333333331</v>
      </c>
      <c r="F60" s="19" t="s">
        <v>235</v>
      </c>
    </row>
    <row r="61" spans="1:6" x14ac:dyDescent="0.3">
      <c r="A61" s="10" t="s">
        <v>159</v>
      </c>
      <c r="B61" s="17">
        <v>0.53472222222222221</v>
      </c>
      <c r="C61" s="19" t="s">
        <v>160</v>
      </c>
      <c r="D61" s="10"/>
      <c r="E61" s="17"/>
      <c r="F61" s="19"/>
    </row>
    <row r="62" spans="1:6" x14ac:dyDescent="0.3">
      <c r="A62" s="10" t="s">
        <v>161</v>
      </c>
      <c r="B62" s="17">
        <v>0.54166666666666663</v>
      </c>
      <c r="C62" s="19" t="s">
        <v>307</v>
      </c>
      <c r="D62" s="10" t="s">
        <v>236</v>
      </c>
      <c r="E62" s="17">
        <v>0.5</v>
      </c>
      <c r="F62" s="19" t="s">
        <v>237</v>
      </c>
    </row>
    <row r="63" spans="1:6" x14ac:dyDescent="0.3">
      <c r="A63" s="10" t="s">
        <v>162</v>
      </c>
      <c r="B63" s="17">
        <v>0.54513888888888895</v>
      </c>
      <c r="C63" s="19" t="s">
        <v>163</v>
      </c>
      <c r="D63" s="10"/>
      <c r="E63" s="17"/>
      <c r="F63" s="19"/>
    </row>
    <row r="64" spans="1:6" x14ac:dyDescent="0.3">
      <c r="A64" s="10" t="s">
        <v>164</v>
      </c>
      <c r="B64" s="17">
        <v>0.55208333333333337</v>
      </c>
      <c r="C64" s="19" t="s">
        <v>165</v>
      </c>
      <c r="D64" s="10" t="s">
        <v>238</v>
      </c>
      <c r="E64" s="17">
        <v>0.52083333333333337</v>
      </c>
      <c r="F64" s="19" t="s">
        <v>239</v>
      </c>
    </row>
    <row r="65" spans="1:6" x14ac:dyDescent="0.3">
      <c r="A65" s="10" t="s">
        <v>166</v>
      </c>
      <c r="B65" s="17">
        <v>0.55555555555555558</v>
      </c>
      <c r="C65" s="19" t="s">
        <v>167</v>
      </c>
      <c r="D65" s="10" t="s">
        <v>240</v>
      </c>
      <c r="E65" s="17">
        <v>0.52083333333333337</v>
      </c>
      <c r="F65" s="19" t="s">
        <v>241</v>
      </c>
    </row>
    <row r="66" spans="1:6" x14ac:dyDescent="0.3">
      <c r="A66" s="10" t="s">
        <v>168</v>
      </c>
      <c r="B66" s="17">
        <v>0.55902777777777779</v>
      </c>
      <c r="C66" s="19" t="s">
        <v>169</v>
      </c>
      <c r="D66" s="10"/>
      <c r="E66" s="17"/>
      <c r="F66" s="19"/>
    </row>
    <row r="67" spans="1:6" x14ac:dyDescent="0.3">
      <c r="A67" s="10" t="s">
        <v>170</v>
      </c>
      <c r="B67" s="17">
        <v>0.5625</v>
      </c>
      <c r="C67" s="19" t="s">
        <v>171</v>
      </c>
      <c r="D67" s="10" t="s">
        <v>242</v>
      </c>
      <c r="E67" s="17">
        <v>0.53125</v>
      </c>
      <c r="F67" s="19" t="s">
        <v>243</v>
      </c>
    </row>
    <row r="68" spans="1:6" x14ac:dyDescent="0.3">
      <c r="A68" s="10" t="s">
        <v>172</v>
      </c>
      <c r="B68" s="17">
        <v>0.56597222222222221</v>
      </c>
      <c r="C68" s="19" t="s">
        <v>173</v>
      </c>
      <c r="D68" s="10"/>
      <c r="E68" s="17"/>
      <c r="F68" s="19"/>
    </row>
    <row r="69" spans="1:6" x14ac:dyDescent="0.3">
      <c r="A69" s="10" t="s">
        <v>174</v>
      </c>
      <c r="B69" s="17">
        <v>0.56944444444444442</v>
      </c>
      <c r="C69" s="19" t="s">
        <v>175</v>
      </c>
      <c r="D69" s="10" t="s">
        <v>244</v>
      </c>
      <c r="E69" s="17">
        <v>0.54166666666666663</v>
      </c>
      <c r="F69" s="19" t="s">
        <v>245</v>
      </c>
    </row>
    <row r="70" spans="1:6" x14ac:dyDescent="0.3">
      <c r="A70" s="10" t="s">
        <v>176</v>
      </c>
      <c r="B70" s="17">
        <v>0.57638888888888895</v>
      </c>
      <c r="C70" s="19" t="s">
        <v>177</v>
      </c>
      <c r="D70" s="10" t="s">
        <v>246</v>
      </c>
      <c r="E70" s="17">
        <v>0.54166666666666663</v>
      </c>
      <c r="F70" s="19" t="s">
        <v>247</v>
      </c>
    </row>
    <row r="71" spans="1:6" x14ac:dyDescent="0.3">
      <c r="A71" s="10" t="s">
        <v>178</v>
      </c>
      <c r="B71" s="17">
        <v>0.58333333333333337</v>
      </c>
      <c r="C71" s="19" t="s">
        <v>308</v>
      </c>
      <c r="D71" s="10"/>
      <c r="E71" s="17"/>
      <c r="F71" s="19"/>
    </row>
    <row r="72" spans="1:6" x14ac:dyDescent="0.3">
      <c r="A72" s="10" t="s">
        <v>179</v>
      </c>
      <c r="B72" s="17">
        <v>0.59027777777777779</v>
      </c>
      <c r="C72" s="19" t="s">
        <v>309</v>
      </c>
      <c r="D72" s="10" t="s">
        <v>248</v>
      </c>
      <c r="E72" s="17">
        <v>0.57291666666666663</v>
      </c>
      <c r="F72" s="19" t="s">
        <v>249</v>
      </c>
    </row>
    <row r="73" spans="1:6" x14ac:dyDescent="0.3">
      <c r="A73" s="10" t="s">
        <v>180</v>
      </c>
      <c r="B73" s="17">
        <v>0.59722222222222221</v>
      </c>
      <c r="C73" s="19" t="s">
        <v>310</v>
      </c>
      <c r="D73" s="10" t="s">
        <v>250</v>
      </c>
      <c r="E73" s="17">
        <v>0.59375</v>
      </c>
      <c r="F73" s="19" t="s">
        <v>251</v>
      </c>
    </row>
    <row r="74" spans="1:6" x14ac:dyDescent="0.3">
      <c r="A74" s="10" t="s">
        <v>181</v>
      </c>
      <c r="B74" s="17">
        <v>0.60416666666666663</v>
      </c>
      <c r="C74" s="19" t="s">
        <v>311</v>
      </c>
      <c r="D74" s="10" t="s">
        <v>252</v>
      </c>
      <c r="E74" s="17">
        <v>0.59375</v>
      </c>
      <c r="F74" s="19" t="s">
        <v>253</v>
      </c>
    </row>
    <row r="75" spans="1:6" x14ac:dyDescent="0.3">
      <c r="A75" s="10" t="s">
        <v>182</v>
      </c>
      <c r="B75" s="17">
        <v>0.61458333333333337</v>
      </c>
      <c r="C75" s="19" t="s">
        <v>183</v>
      </c>
      <c r="D75" s="10" t="s">
        <v>254</v>
      </c>
      <c r="E75" s="17">
        <v>0.59375</v>
      </c>
      <c r="F75" s="19" t="s">
        <v>255</v>
      </c>
    </row>
    <row r="76" spans="1:6" x14ac:dyDescent="0.3">
      <c r="A76" s="10" t="s">
        <v>184</v>
      </c>
      <c r="B76" s="17">
        <v>0.61805555555555558</v>
      </c>
      <c r="C76" s="19" t="s">
        <v>185</v>
      </c>
      <c r="D76" s="10" t="s">
        <v>256</v>
      </c>
      <c r="E76" s="17">
        <v>0.59375</v>
      </c>
      <c r="F76" s="19" t="s">
        <v>257</v>
      </c>
    </row>
    <row r="77" spans="1:6" x14ac:dyDescent="0.3">
      <c r="A77" s="10" t="s">
        <v>186</v>
      </c>
      <c r="B77" s="17">
        <v>0.61805555555555558</v>
      </c>
      <c r="C77" s="19" t="s">
        <v>187</v>
      </c>
      <c r="D77" s="10" t="s">
        <v>258</v>
      </c>
      <c r="E77" s="17">
        <v>0.59375</v>
      </c>
      <c r="F77" s="19" t="s">
        <v>259</v>
      </c>
    </row>
    <row r="78" spans="1:6" x14ac:dyDescent="0.3">
      <c r="A78" s="10" t="s">
        <v>188</v>
      </c>
      <c r="B78" s="17">
        <v>0.62152777777777779</v>
      </c>
      <c r="C78" s="19" t="s">
        <v>189</v>
      </c>
      <c r="D78" s="10"/>
      <c r="E78" s="17"/>
      <c r="F78" s="19"/>
    </row>
    <row r="79" spans="1:6" x14ac:dyDescent="0.3">
      <c r="A79" s="10" t="s">
        <v>190</v>
      </c>
      <c r="B79" s="17">
        <v>0.625</v>
      </c>
      <c r="C79" s="19" t="s">
        <v>191</v>
      </c>
      <c r="D79" s="10" t="s">
        <v>260</v>
      </c>
      <c r="E79" s="17">
        <v>0.625</v>
      </c>
      <c r="F79" s="19" t="s">
        <v>261</v>
      </c>
    </row>
    <row r="80" spans="1:6" x14ac:dyDescent="0.3">
      <c r="A80" s="10" t="s">
        <v>192</v>
      </c>
      <c r="B80" s="17">
        <v>0.625</v>
      </c>
      <c r="C80" s="19" t="s">
        <v>193</v>
      </c>
      <c r="D80" s="10" t="s">
        <v>262</v>
      </c>
      <c r="E80" s="17">
        <v>0.625</v>
      </c>
      <c r="F80" s="19" t="s">
        <v>263</v>
      </c>
    </row>
    <row r="81" spans="1:6" x14ac:dyDescent="0.3">
      <c r="A81" s="10" t="s">
        <v>194</v>
      </c>
      <c r="B81" s="17">
        <v>0.62847222222222221</v>
      </c>
      <c r="C81" s="19" t="s">
        <v>195</v>
      </c>
      <c r="D81" s="10" t="s">
        <v>264</v>
      </c>
      <c r="E81" s="17">
        <v>0.625</v>
      </c>
      <c r="F81" s="19" t="s">
        <v>265</v>
      </c>
    </row>
    <row r="82" spans="1:6" x14ac:dyDescent="0.3">
      <c r="A82" s="10" t="s">
        <v>196</v>
      </c>
      <c r="B82" s="17">
        <v>0.63541666666666663</v>
      </c>
      <c r="C82" s="19" t="s">
        <v>197</v>
      </c>
      <c r="D82" s="10" t="s">
        <v>266</v>
      </c>
      <c r="E82" s="17">
        <v>0.625</v>
      </c>
      <c r="F82" s="19" t="s">
        <v>267</v>
      </c>
    </row>
    <row r="83" spans="1:6" x14ac:dyDescent="0.3">
      <c r="A83" s="10" t="s">
        <v>198</v>
      </c>
      <c r="B83" s="17">
        <v>0.63541666666666663</v>
      </c>
      <c r="C83" s="19" t="s">
        <v>199</v>
      </c>
      <c r="D83" s="10"/>
      <c r="E83" s="20"/>
      <c r="F83" s="10"/>
    </row>
    <row r="84" spans="1:6" x14ac:dyDescent="0.3">
      <c r="A84" s="10" t="s">
        <v>200</v>
      </c>
      <c r="B84" s="17">
        <v>0.63541666666666663</v>
      </c>
      <c r="C84" s="19" t="s">
        <v>201</v>
      </c>
      <c r="D84" s="10"/>
      <c r="E84" s="17"/>
      <c r="F84" s="19"/>
    </row>
    <row r="85" spans="1:6" x14ac:dyDescent="0.3">
      <c r="A85" s="10" t="s">
        <v>202</v>
      </c>
      <c r="B85" s="17">
        <v>0.64236111111111105</v>
      </c>
      <c r="C85" s="19" t="s">
        <v>203</v>
      </c>
      <c r="D85" s="10"/>
      <c r="E85" s="20"/>
      <c r="F85" s="10"/>
    </row>
    <row r="86" spans="1:6" x14ac:dyDescent="0.3">
      <c r="A86" s="10" t="s">
        <v>204</v>
      </c>
      <c r="B86" s="17">
        <v>0.64930555555555558</v>
      </c>
      <c r="C86" s="19" t="s">
        <v>205</v>
      </c>
      <c r="D86" s="10"/>
      <c r="E86" s="17"/>
      <c r="F86" s="19"/>
    </row>
    <row r="87" spans="1:6" x14ac:dyDescent="0.3">
      <c r="A87" s="10" t="s">
        <v>206</v>
      </c>
      <c r="B87" s="17">
        <v>0.64930555555555558</v>
      </c>
      <c r="C87" s="19" t="s">
        <v>207</v>
      </c>
      <c r="D87" s="10"/>
      <c r="E87" s="20"/>
      <c r="F87" s="10"/>
    </row>
    <row r="88" spans="1:6" x14ac:dyDescent="0.3">
      <c r="A88" s="10" t="s">
        <v>208</v>
      </c>
      <c r="B88" s="17">
        <v>0.64930555555555558</v>
      </c>
      <c r="C88" s="19" t="s">
        <v>209</v>
      </c>
      <c r="D88" s="10"/>
      <c r="E88" s="17"/>
      <c r="F88" s="19"/>
    </row>
    <row r="89" spans="1:6" x14ac:dyDescent="0.3">
      <c r="A89" s="10" t="s">
        <v>862</v>
      </c>
      <c r="B89" s="17">
        <v>0.45833333333333331</v>
      </c>
      <c r="C89" s="10" t="s">
        <v>74</v>
      </c>
    </row>
    <row r="90" spans="1:6" x14ac:dyDescent="0.3">
      <c r="A90" s="10" t="s">
        <v>863</v>
      </c>
      <c r="B90" s="17">
        <v>0.45833333333333331</v>
      </c>
      <c r="C90" s="10" t="s">
        <v>76</v>
      </c>
    </row>
    <row r="91" spans="1:6" x14ac:dyDescent="0.3">
      <c r="A91" s="10" t="s">
        <v>864</v>
      </c>
      <c r="B91" s="17">
        <v>0.45833333333333331</v>
      </c>
      <c r="C91" s="10" t="s">
        <v>78</v>
      </c>
    </row>
    <row r="92" spans="1:6" x14ac:dyDescent="0.3">
      <c r="A92" s="10" t="s">
        <v>865</v>
      </c>
      <c r="B92" s="17">
        <v>0.45833333333333331</v>
      </c>
      <c r="C92" s="10" t="s">
        <v>80</v>
      </c>
    </row>
    <row r="93" spans="1:6" x14ac:dyDescent="0.3">
      <c r="A93" s="10" t="s">
        <v>866</v>
      </c>
      <c r="B93" s="17">
        <v>0.51041666666666663</v>
      </c>
      <c r="C93" s="10" t="s">
        <v>82</v>
      </c>
    </row>
    <row r="94" spans="1:6" x14ac:dyDescent="0.3">
      <c r="A94" s="10" t="s">
        <v>867</v>
      </c>
      <c r="B94" s="17">
        <v>0.51041666666666663</v>
      </c>
      <c r="C94" s="10" t="s">
        <v>84</v>
      </c>
    </row>
    <row r="95" spans="1:6" x14ac:dyDescent="0.3">
      <c r="A95" s="10" t="s">
        <v>868</v>
      </c>
      <c r="B95" s="17">
        <v>0.52083333333333337</v>
      </c>
      <c r="C95" s="10" t="s">
        <v>86</v>
      </c>
    </row>
    <row r="96" spans="1:6" x14ac:dyDescent="0.3">
      <c r="A96" s="10" t="s">
        <v>869</v>
      </c>
      <c r="B96" s="17">
        <v>0.52083333333333337</v>
      </c>
      <c r="C96" s="10" t="s">
        <v>88</v>
      </c>
    </row>
    <row r="97" spans="1:3" x14ac:dyDescent="0.3">
      <c r="A97" s="10" t="s">
        <v>870</v>
      </c>
      <c r="B97" s="17">
        <v>0.53125</v>
      </c>
      <c r="C97" s="10" t="s">
        <v>90</v>
      </c>
    </row>
    <row r="98" spans="1:3" x14ac:dyDescent="0.3">
      <c r="A98" s="10" t="s">
        <v>871</v>
      </c>
      <c r="B98" s="17">
        <v>0.53125</v>
      </c>
      <c r="C98" s="10" t="s">
        <v>92</v>
      </c>
    </row>
    <row r="99" spans="1:3" x14ac:dyDescent="0.3">
      <c r="A99" s="10" t="s">
        <v>872</v>
      </c>
      <c r="B99" s="17">
        <v>0.53125</v>
      </c>
      <c r="C99" s="10" t="s">
        <v>94</v>
      </c>
    </row>
    <row r="100" spans="1:3" x14ac:dyDescent="0.3">
      <c r="A100" s="10" t="s">
        <v>873</v>
      </c>
      <c r="B100" s="17">
        <v>0.54166666666666663</v>
      </c>
      <c r="C100" s="10" t="s">
        <v>96</v>
      </c>
    </row>
    <row r="101" spans="1:3" x14ac:dyDescent="0.3">
      <c r="A101" s="10" t="s">
        <v>874</v>
      </c>
      <c r="B101" s="17">
        <v>0.54166666666666663</v>
      </c>
      <c r="C101" s="10" t="s">
        <v>98</v>
      </c>
    </row>
    <row r="102" spans="1:3" x14ac:dyDescent="0.3">
      <c r="A102" s="10" t="s">
        <v>875</v>
      </c>
      <c r="B102" s="17">
        <v>0.54166666666666663</v>
      </c>
      <c r="C102" s="10" t="s">
        <v>100</v>
      </c>
    </row>
    <row r="103" spans="1:3" x14ac:dyDescent="0.3">
      <c r="A103" s="10" t="s">
        <v>876</v>
      </c>
      <c r="B103" s="17">
        <v>0.54166666666666663</v>
      </c>
      <c r="C103" s="10" t="s">
        <v>102</v>
      </c>
    </row>
    <row r="104" spans="1:3" x14ac:dyDescent="0.3">
      <c r="A104" s="10" t="s">
        <v>877</v>
      </c>
      <c r="B104" s="17">
        <v>0.54166666666666663</v>
      </c>
      <c r="C104" s="10" t="s">
        <v>104</v>
      </c>
    </row>
    <row r="105" spans="1:3" x14ac:dyDescent="0.3">
      <c r="A105" s="10" t="s">
        <v>878</v>
      </c>
      <c r="B105" s="17">
        <v>0.54166666666666663</v>
      </c>
      <c r="C105" s="10" t="s">
        <v>106</v>
      </c>
    </row>
    <row r="106" spans="1:3" x14ac:dyDescent="0.3">
      <c r="A106" s="19" t="s">
        <v>879</v>
      </c>
      <c r="B106" s="17">
        <v>0.57291666666666663</v>
      </c>
      <c r="C106" s="10" t="s">
        <v>108</v>
      </c>
    </row>
    <row r="107" spans="1:3" x14ac:dyDescent="0.3">
      <c r="A107" s="10" t="s">
        <v>880</v>
      </c>
      <c r="B107" s="17">
        <v>0.57291666666666663</v>
      </c>
      <c r="C107" s="10" t="s">
        <v>110</v>
      </c>
    </row>
    <row r="108" spans="1:3" x14ac:dyDescent="0.3">
      <c r="A108" s="10" t="s">
        <v>881</v>
      </c>
      <c r="B108" s="17">
        <v>0.58333333333333337</v>
      </c>
      <c r="C108" s="10" t="s">
        <v>112</v>
      </c>
    </row>
    <row r="109" spans="1:3" x14ac:dyDescent="0.3">
      <c r="A109" s="10" t="s">
        <v>882</v>
      </c>
      <c r="B109" s="17">
        <v>0.58333333333333337</v>
      </c>
      <c r="C109" s="10" t="s">
        <v>114</v>
      </c>
    </row>
    <row r="110" spans="1:3" x14ac:dyDescent="0.3">
      <c r="A110" s="10" t="s">
        <v>883</v>
      </c>
      <c r="B110" s="17">
        <v>0.58333333333333337</v>
      </c>
      <c r="C110" s="10" t="s">
        <v>116</v>
      </c>
    </row>
    <row r="111" spans="1:3" x14ac:dyDescent="0.3">
      <c r="A111" s="10" t="s">
        <v>884</v>
      </c>
      <c r="B111" s="17">
        <v>0.58333333333333337</v>
      </c>
      <c r="C111" s="10" t="s">
        <v>118</v>
      </c>
    </row>
    <row r="112" spans="1:3" x14ac:dyDescent="0.3">
      <c r="A112" s="10" t="s">
        <v>885</v>
      </c>
      <c r="B112" s="17">
        <v>0.58333333333333337</v>
      </c>
      <c r="C112" s="10" t="s">
        <v>120</v>
      </c>
    </row>
    <row r="113" spans="1:3" x14ac:dyDescent="0.3">
      <c r="A113" s="10" t="s">
        <v>886</v>
      </c>
      <c r="B113" s="17">
        <v>0.58333333333333337</v>
      </c>
      <c r="C113" s="10" t="s">
        <v>122</v>
      </c>
    </row>
    <row r="114" spans="1:3" x14ac:dyDescent="0.3">
      <c r="A114" s="10" t="s">
        <v>887</v>
      </c>
      <c r="B114" s="17">
        <v>0.58333333333333337</v>
      </c>
      <c r="C114" s="10" t="s">
        <v>124</v>
      </c>
    </row>
    <row r="115" spans="1:3" x14ac:dyDescent="0.3">
      <c r="A115" s="10" t="s">
        <v>888</v>
      </c>
      <c r="B115" s="17">
        <v>0.625</v>
      </c>
      <c r="C115" s="10" t="s">
        <v>126</v>
      </c>
    </row>
    <row r="116" spans="1:3" x14ac:dyDescent="0.3">
      <c r="A116" s="10" t="s">
        <v>889</v>
      </c>
      <c r="B116" s="17">
        <v>0.625</v>
      </c>
      <c r="C116" s="10" t="s">
        <v>128</v>
      </c>
    </row>
    <row r="117" spans="1:3" x14ac:dyDescent="0.3">
      <c r="A117" s="10" t="s">
        <v>890</v>
      </c>
      <c r="B117" s="17">
        <v>0.625</v>
      </c>
      <c r="C117" s="10" t="s">
        <v>130</v>
      </c>
    </row>
    <row r="118" spans="1:3" x14ac:dyDescent="0.3">
      <c r="A118" s="10" t="s">
        <v>210</v>
      </c>
      <c r="B118" s="17">
        <v>0.45833333333333331</v>
      </c>
      <c r="C118" s="19" t="s">
        <v>211</v>
      </c>
    </row>
    <row r="119" spans="1:3" x14ac:dyDescent="0.3">
      <c r="A119" s="10" t="s">
        <v>212</v>
      </c>
      <c r="B119" s="17">
        <v>0.45833333333333331</v>
      </c>
      <c r="C119" s="19" t="s">
        <v>213</v>
      </c>
    </row>
    <row r="120" spans="1:3" x14ac:dyDescent="0.3">
      <c r="A120" s="10" t="s">
        <v>214</v>
      </c>
      <c r="B120" s="17">
        <v>0.45833333333333331</v>
      </c>
      <c r="C120" s="19" t="s">
        <v>215</v>
      </c>
    </row>
    <row r="121" spans="1:3" x14ac:dyDescent="0.3">
      <c r="A121" s="10" t="s">
        <v>216</v>
      </c>
      <c r="B121" s="17">
        <v>0.45833333333333331</v>
      </c>
      <c r="C121" s="19" t="s">
        <v>217</v>
      </c>
    </row>
    <row r="122" spans="1:3" x14ac:dyDescent="0.3">
      <c r="A122" s="10" t="s">
        <v>218</v>
      </c>
      <c r="B122" s="17">
        <v>0.45833333333333331</v>
      </c>
      <c r="C122" s="19" t="s">
        <v>219</v>
      </c>
    </row>
    <row r="123" spans="1:3" x14ac:dyDescent="0.3">
      <c r="A123" s="10" t="s">
        <v>220</v>
      </c>
      <c r="B123" s="17">
        <v>0.45833333333333331</v>
      </c>
      <c r="C123" s="19" t="s">
        <v>221</v>
      </c>
    </row>
    <row r="124" spans="1:3" x14ac:dyDescent="0.3">
      <c r="A124" s="10" t="s">
        <v>222</v>
      </c>
      <c r="B124" s="17">
        <v>0.45833333333333331</v>
      </c>
      <c r="C124" s="19" t="s">
        <v>223</v>
      </c>
    </row>
    <row r="125" spans="1:3" x14ac:dyDescent="0.3">
      <c r="A125" s="10" t="s">
        <v>224</v>
      </c>
      <c r="B125" s="17">
        <v>0.45833333333333331</v>
      </c>
      <c r="C125" s="19" t="s">
        <v>225</v>
      </c>
    </row>
    <row r="126" spans="1:3" x14ac:dyDescent="0.3">
      <c r="A126" s="10" t="s">
        <v>226</v>
      </c>
      <c r="B126" s="17">
        <v>0.45833333333333331</v>
      </c>
      <c r="C126" s="19" t="s">
        <v>227</v>
      </c>
    </row>
    <row r="127" spans="1:3" x14ac:dyDescent="0.3">
      <c r="A127" s="10" t="s">
        <v>228</v>
      </c>
      <c r="B127" s="17">
        <v>0.45833333333333331</v>
      </c>
      <c r="C127" s="19" t="s">
        <v>229</v>
      </c>
    </row>
    <row r="128" spans="1:3" x14ac:dyDescent="0.3">
      <c r="A128" s="10" t="s">
        <v>230</v>
      </c>
      <c r="B128" s="17">
        <v>0.45833333333333331</v>
      </c>
      <c r="C128" s="19" t="s">
        <v>231</v>
      </c>
    </row>
    <row r="129" spans="1:3" x14ac:dyDescent="0.3">
      <c r="A129" s="10" t="s">
        <v>232</v>
      </c>
      <c r="B129" s="17">
        <v>0.45833333333333331</v>
      </c>
      <c r="C129" s="19" t="s">
        <v>233</v>
      </c>
    </row>
    <row r="130" spans="1:3" x14ac:dyDescent="0.3">
      <c r="A130" s="10" t="s">
        <v>234</v>
      </c>
      <c r="B130" s="17">
        <v>0.45833333333333331</v>
      </c>
      <c r="C130" s="19" t="s">
        <v>235</v>
      </c>
    </row>
    <row r="131" spans="1:3" x14ac:dyDescent="0.3">
      <c r="A131" s="10" t="s">
        <v>236</v>
      </c>
      <c r="B131" s="17">
        <v>0.5</v>
      </c>
      <c r="C131" s="19" t="s">
        <v>237</v>
      </c>
    </row>
    <row r="132" spans="1:3" x14ac:dyDescent="0.3">
      <c r="A132" s="10" t="s">
        <v>238</v>
      </c>
      <c r="B132" s="17">
        <v>0.52083333333333337</v>
      </c>
      <c r="C132" s="19" t="s">
        <v>239</v>
      </c>
    </row>
    <row r="133" spans="1:3" x14ac:dyDescent="0.3">
      <c r="A133" s="10" t="s">
        <v>240</v>
      </c>
      <c r="B133" s="17">
        <v>0.52083333333333337</v>
      </c>
      <c r="C133" s="19" t="s">
        <v>241</v>
      </c>
    </row>
    <row r="134" spans="1:3" x14ac:dyDescent="0.3">
      <c r="A134" s="10" t="s">
        <v>242</v>
      </c>
      <c r="B134" s="17">
        <v>0.53125</v>
      </c>
      <c r="C134" s="19" t="s">
        <v>243</v>
      </c>
    </row>
    <row r="135" spans="1:3" x14ac:dyDescent="0.3">
      <c r="A135" s="10" t="s">
        <v>244</v>
      </c>
      <c r="B135" s="17">
        <v>0.54166666666666663</v>
      </c>
      <c r="C135" s="19" t="s">
        <v>245</v>
      </c>
    </row>
    <row r="136" spans="1:3" x14ac:dyDescent="0.3">
      <c r="A136" s="10" t="s">
        <v>246</v>
      </c>
      <c r="B136" s="17">
        <v>0.54166666666666663</v>
      </c>
      <c r="C136" s="19" t="s">
        <v>247</v>
      </c>
    </row>
    <row r="137" spans="1:3" x14ac:dyDescent="0.3">
      <c r="A137" s="10" t="s">
        <v>248</v>
      </c>
      <c r="B137" s="17">
        <v>0.57291666666666663</v>
      </c>
      <c r="C137" s="19" t="s">
        <v>249</v>
      </c>
    </row>
    <row r="138" spans="1:3" x14ac:dyDescent="0.3">
      <c r="A138" s="10" t="s">
        <v>250</v>
      </c>
      <c r="B138" s="17">
        <v>0.59375</v>
      </c>
      <c r="C138" s="19" t="s">
        <v>251</v>
      </c>
    </row>
    <row r="139" spans="1:3" x14ac:dyDescent="0.3">
      <c r="A139" s="10" t="s">
        <v>252</v>
      </c>
      <c r="B139" s="17">
        <v>0.59375</v>
      </c>
      <c r="C139" s="19" t="s">
        <v>253</v>
      </c>
    </row>
    <row r="140" spans="1:3" x14ac:dyDescent="0.3">
      <c r="A140" s="10" t="s">
        <v>254</v>
      </c>
      <c r="B140" s="17">
        <v>0.59375</v>
      </c>
      <c r="C140" s="19" t="s">
        <v>255</v>
      </c>
    </row>
    <row r="141" spans="1:3" x14ac:dyDescent="0.3">
      <c r="A141" s="10" t="s">
        <v>256</v>
      </c>
      <c r="B141" s="17">
        <v>0.59375</v>
      </c>
      <c r="C141" s="19" t="s">
        <v>257</v>
      </c>
    </row>
    <row r="142" spans="1:3" x14ac:dyDescent="0.3">
      <c r="A142" s="10" t="s">
        <v>258</v>
      </c>
      <c r="B142" s="17">
        <v>0.59375</v>
      </c>
      <c r="C142" s="19" t="s">
        <v>259</v>
      </c>
    </row>
    <row r="143" spans="1:3" x14ac:dyDescent="0.3">
      <c r="A143" s="10" t="s">
        <v>260</v>
      </c>
      <c r="B143" s="17">
        <v>0.625</v>
      </c>
      <c r="C143" s="19" t="s">
        <v>261</v>
      </c>
    </row>
    <row r="144" spans="1:3" x14ac:dyDescent="0.3">
      <c r="A144" s="10" t="s">
        <v>262</v>
      </c>
      <c r="B144" s="17">
        <v>0.625</v>
      </c>
      <c r="C144" s="19" t="s">
        <v>263</v>
      </c>
    </row>
    <row r="145" spans="1:3" x14ac:dyDescent="0.3">
      <c r="A145" s="10" t="s">
        <v>264</v>
      </c>
      <c r="B145" s="17">
        <v>0.625</v>
      </c>
      <c r="C145" s="19" t="s">
        <v>265</v>
      </c>
    </row>
    <row r="146" spans="1:3" x14ac:dyDescent="0.3">
      <c r="A146" s="10" t="s">
        <v>266</v>
      </c>
      <c r="B146" s="17">
        <v>0.625</v>
      </c>
      <c r="C146" s="19" t="s">
        <v>267</v>
      </c>
    </row>
  </sheetData>
  <pageMargins left="0.7" right="0.7" top="0.75" bottom="0.75" header="0.3" footer="0.3"/>
  <pageSetup paperSize="9"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67"/>
  <sheetViews>
    <sheetView workbookViewId="0">
      <pane ySplit="1" topLeftCell="A336" activePane="bottomLeft" state="frozen"/>
      <selection pane="bottomLeft" activeCell="J11" sqref="J11"/>
    </sheetView>
  </sheetViews>
  <sheetFormatPr defaultColWidth="9.109375" defaultRowHeight="13.2" x14ac:dyDescent="0.3"/>
  <cols>
    <col min="1" max="1" width="9.109375" style="4"/>
    <col min="2" max="2" width="12.88671875" style="1" bestFit="1" customWidth="1"/>
    <col min="3" max="3" width="23.44140625" style="1" bestFit="1" customWidth="1"/>
    <col min="4" max="4" width="9.109375" style="4"/>
    <col min="5" max="5" width="13.6640625" style="1" bestFit="1" customWidth="1"/>
    <col min="6" max="6" width="31.5546875" style="1" bestFit="1" customWidth="1"/>
    <col min="7" max="16384" width="9.109375" style="1"/>
  </cols>
  <sheetData>
    <row r="1" spans="1:6" ht="26.4" x14ac:dyDescent="0.3">
      <c r="A1" s="5" t="s">
        <v>270</v>
      </c>
      <c r="B1" s="6" t="s">
        <v>850</v>
      </c>
      <c r="C1" s="6" t="s">
        <v>851</v>
      </c>
      <c r="D1" s="5" t="s">
        <v>272</v>
      </c>
      <c r="E1" s="6" t="s">
        <v>273</v>
      </c>
      <c r="F1" s="6" t="s">
        <v>274</v>
      </c>
    </row>
    <row r="2" spans="1:6" x14ac:dyDescent="0.3">
      <c r="A2" s="2">
        <v>1</v>
      </c>
      <c r="B2" s="3" t="s">
        <v>312</v>
      </c>
      <c r="C2" s="3" t="s">
        <v>556</v>
      </c>
      <c r="D2" s="2" t="s">
        <v>275</v>
      </c>
      <c r="E2" s="3" t="s">
        <v>839</v>
      </c>
      <c r="F2" s="3" t="s">
        <v>277</v>
      </c>
    </row>
    <row r="3" spans="1:6" x14ac:dyDescent="0.3">
      <c r="A3" s="2">
        <v>2</v>
      </c>
      <c r="B3" s="3" t="s">
        <v>313</v>
      </c>
      <c r="C3" s="3" t="s">
        <v>557</v>
      </c>
      <c r="D3" s="2" t="s">
        <v>275</v>
      </c>
      <c r="E3" s="3" t="s">
        <v>839</v>
      </c>
      <c r="F3" s="3" t="s">
        <v>277</v>
      </c>
    </row>
    <row r="4" spans="1:6" x14ac:dyDescent="0.3">
      <c r="A4" s="2">
        <v>3</v>
      </c>
      <c r="B4" s="3" t="s">
        <v>315</v>
      </c>
      <c r="C4" s="3" t="s">
        <v>558</v>
      </c>
      <c r="D4" s="2" t="s">
        <v>275</v>
      </c>
      <c r="E4" s="3" t="s">
        <v>839</v>
      </c>
      <c r="F4" s="3" t="s">
        <v>277</v>
      </c>
    </row>
    <row r="5" spans="1:6" x14ac:dyDescent="0.3">
      <c r="A5" s="2">
        <v>4</v>
      </c>
      <c r="B5" s="3" t="s">
        <v>316</v>
      </c>
      <c r="C5" s="3" t="s">
        <v>317</v>
      </c>
      <c r="D5" s="2" t="s">
        <v>275</v>
      </c>
      <c r="E5" s="3" t="s">
        <v>839</v>
      </c>
      <c r="F5" s="3" t="s">
        <v>277</v>
      </c>
    </row>
    <row r="6" spans="1:6" x14ac:dyDescent="0.3">
      <c r="A6" s="2">
        <v>5</v>
      </c>
      <c r="B6" s="3" t="s">
        <v>318</v>
      </c>
      <c r="C6" s="3" t="s">
        <v>559</v>
      </c>
      <c r="D6" s="2" t="s">
        <v>275</v>
      </c>
      <c r="E6" s="3" t="s">
        <v>839</v>
      </c>
      <c r="F6" s="3" t="s">
        <v>277</v>
      </c>
    </row>
    <row r="7" spans="1:6" x14ac:dyDescent="0.3">
      <c r="A7" s="2">
        <v>6</v>
      </c>
      <c r="B7" s="3" t="s">
        <v>319</v>
      </c>
      <c r="C7" s="3" t="s">
        <v>560</v>
      </c>
      <c r="D7" s="2" t="s">
        <v>275</v>
      </c>
      <c r="E7" s="3" t="s">
        <v>839</v>
      </c>
      <c r="F7" s="3" t="s">
        <v>276</v>
      </c>
    </row>
    <row r="8" spans="1:6" x14ac:dyDescent="0.3">
      <c r="A8" s="2">
        <v>7</v>
      </c>
      <c r="B8" s="3" t="s">
        <v>316</v>
      </c>
      <c r="C8" s="3" t="s">
        <v>561</v>
      </c>
      <c r="D8" s="2" t="s">
        <v>275</v>
      </c>
      <c r="E8" s="3" t="s">
        <v>839</v>
      </c>
      <c r="F8" s="3" t="s">
        <v>277</v>
      </c>
    </row>
    <row r="9" spans="1:6" x14ac:dyDescent="0.3">
      <c r="A9" s="2">
        <v>8</v>
      </c>
      <c r="B9" s="3" t="s">
        <v>320</v>
      </c>
      <c r="C9" s="3" t="s">
        <v>562</v>
      </c>
      <c r="D9" s="2" t="s">
        <v>275</v>
      </c>
      <c r="E9" s="3" t="s">
        <v>839</v>
      </c>
      <c r="F9" s="3" t="s">
        <v>277</v>
      </c>
    </row>
    <row r="10" spans="1:6" x14ac:dyDescent="0.3">
      <c r="A10" s="2">
        <v>9</v>
      </c>
      <c r="B10" s="3" t="s">
        <v>321</v>
      </c>
      <c r="C10" s="3" t="s">
        <v>563</v>
      </c>
      <c r="D10" s="2" t="s">
        <v>275</v>
      </c>
      <c r="E10" s="3" t="s">
        <v>839</v>
      </c>
      <c r="F10" s="3" t="s">
        <v>277</v>
      </c>
    </row>
    <row r="11" spans="1:6" x14ac:dyDescent="0.3">
      <c r="A11" s="2">
        <v>10</v>
      </c>
      <c r="B11" s="3" t="s">
        <v>322</v>
      </c>
      <c r="C11" s="3" t="s">
        <v>556</v>
      </c>
      <c r="D11" s="2" t="s">
        <v>275</v>
      </c>
      <c r="E11" s="3" t="s">
        <v>840</v>
      </c>
      <c r="F11" s="3" t="s">
        <v>277</v>
      </c>
    </row>
    <row r="12" spans="1:6" x14ac:dyDescent="0.3">
      <c r="A12" s="2">
        <v>11</v>
      </c>
      <c r="B12" s="3" t="s">
        <v>322</v>
      </c>
      <c r="C12" s="3" t="s">
        <v>564</v>
      </c>
      <c r="D12" s="2" t="s">
        <v>275</v>
      </c>
      <c r="E12" s="3" t="s">
        <v>840</v>
      </c>
      <c r="F12" s="3" t="s">
        <v>276</v>
      </c>
    </row>
    <row r="13" spans="1:6" x14ac:dyDescent="0.3">
      <c r="A13" s="2">
        <v>12</v>
      </c>
      <c r="B13" s="3" t="s">
        <v>323</v>
      </c>
      <c r="C13" s="3" t="s">
        <v>565</v>
      </c>
      <c r="D13" s="2" t="s">
        <v>275</v>
      </c>
      <c r="E13" s="3" t="s">
        <v>840</v>
      </c>
      <c r="F13" s="3" t="s">
        <v>277</v>
      </c>
    </row>
    <row r="14" spans="1:6" x14ac:dyDescent="0.3">
      <c r="A14" s="2">
        <v>13</v>
      </c>
      <c r="B14" s="3" t="s">
        <v>324</v>
      </c>
      <c r="C14" s="3" t="s">
        <v>566</v>
      </c>
      <c r="D14" s="2" t="s">
        <v>275</v>
      </c>
      <c r="E14" s="3" t="s">
        <v>840</v>
      </c>
      <c r="F14" s="3" t="s">
        <v>277</v>
      </c>
    </row>
    <row r="15" spans="1:6" x14ac:dyDescent="0.3">
      <c r="A15" s="2">
        <v>14</v>
      </c>
      <c r="B15" s="3" t="s">
        <v>325</v>
      </c>
      <c r="C15" s="3" t="s">
        <v>567</v>
      </c>
      <c r="D15" s="2" t="s">
        <v>275</v>
      </c>
      <c r="E15" s="3" t="s">
        <v>840</v>
      </c>
      <c r="F15" s="3" t="s">
        <v>277</v>
      </c>
    </row>
    <row r="16" spans="1:6" x14ac:dyDescent="0.3">
      <c r="A16" s="2">
        <v>15</v>
      </c>
      <c r="B16" s="3" t="s">
        <v>326</v>
      </c>
      <c r="C16" s="3" t="s">
        <v>568</v>
      </c>
      <c r="D16" s="2" t="s">
        <v>275</v>
      </c>
      <c r="E16" s="3" t="s">
        <v>840</v>
      </c>
      <c r="F16" s="3" t="s">
        <v>277</v>
      </c>
    </row>
    <row r="17" spans="1:6" x14ac:dyDescent="0.3">
      <c r="A17" s="2">
        <v>16</v>
      </c>
      <c r="B17" s="3" t="s">
        <v>327</v>
      </c>
      <c r="C17" s="3" t="s">
        <v>569</v>
      </c>
      <c r="D17" s="2" t="s">
        <v>275</v>
      </c>
      <c r="E17" s="3" t="s">
        <v>840</v>
      </c>
      <c r="F17" s="3" t="s">
        <v>277</v>
      </c>
    </row>
    <row r="18" spans="1:6" x14ac:dyDescent="0.3">
      <c r="A18" s="2">
        <v>17</v>
      </c>
      <c r="B18" s="3" t="s">
        <v>328</v>
      </c>
      <c r="C18" s="3" t="s">
        <v>570</v>
      </c>
      <c r="D18" s="2" t="s">
        <v>275</v>
      </c>
      <c r="E18" s="3" t="s">
        <v>840</v>
      </c>
      <c r="F18" s="3" t="s">
        <v>276</v>
      </c>
    </row>
    <row r="19" spans="1:6" x14ac:dyDescent="0.3">
      <c r="A19" s="2">
        <v>18</v>
      </c>
      <c r="B19" s="3" t="s">
        <v>319</v>
      </c>
      <c r="C19" s="3" t="s">
        <v>571</v>
      </c>
      <c r="D19" s="2" t="s">
        <v>275</v>
      </c>
      <c r="E19" s="3" t="s">
        <v>840</v>
      </c>
      <c r="F19" s="3" t="s">
        <v>280</v>
      </c>
    </row>
    <row r="20" spans="1:6" x14ac:dyDescent="0.3">
      <c r="A20" s="2">
        <v>19</v>
      </c>
      <c r="B20" s="3" t="s">
        <v>325</v>
      </c>
      <c r="C20" s="3" t="s">
        <v>572</v>
      </c>
      <c r="D20" s="2" t="s">
        <v>275</v>
      </c>
      <c r="E20" s="3" t="s">
        <v>840</v>
      </c>
      <c r="F20" s="3" t="s">
        <v>277</v>
      </c>
    </row>
    <row r="21" spans="1:6" x14ac:dyDescent="0.3">
      <c r="A21" s="2">
        <v>20</v>
      </c>
      <c r="B21" s="3" t="s">
        <v>329</v>
      </c>
      <c r="C21" s="3" t="s">
        <v>573</v>
      </c>
      <c r="D21" s="2" t="s">
        <v>275</v>
      </c>
      <c r="E21" s="3" t="s">
        <v>840</v>
      </c>
      <c r="F21" s="3" t="s">
        <v>278</v>
      </c>
    </row>
    <row r="22" spans="1:6" x14ac:dyDescent="0.3">
      <c r="A22" s="2">
        <v>21</v>
      </c>
      <c r="B22" s="3" t="s">
        <v>330</v>
      </c>
      <c r="C22" s="3" t="s">
        <v>574</v>
      </c>
      <c r="D22" s="2" t="s">
        <v>275</v>
      </c>
      <c r="E22" s="3" t="s">
        <v>840</v>
      </c>
      <c r="F22" s="3" t="s">
        <v>276</v>
      </c>
    </row>
    <row r="23" spans="1:6" x14ac:dyDescent="0.3">
      <c r="A23" s="2">
        <v>22</v>
      </c>
      <c r="B23" s="3" t="s">
        <v>411</v>
      </c>
      <c r="C23" s="3" t="s">
        <v>575</v>
      </c>
      <c r="D23" s="2" t="s">
        <v>275</v>
      </c>
      <c r="E23" s="3" t="s">
        <v>840</v>
      </c>
      <c r="F23" s="3" t="s">
        <v>276</v>
      </c>
    </row>
    <row r="24" spans="1:6" x14ac:dyDescent="0.3">
      <c r="A24" s="2">
        <v>23</v>
      </c>
      <c r="B24" s="3" t="s">
        <v>331</v>
      </c>
      <c r="C24" s="3" t="s">
        <v>576</v>
      </c>
      <c r="D24" s="2" t="s">
        <v>275</v>
      </c>
      <c r="E24" s="3" t="s">
        <v>840</v>
      </c>
      <c r="F24" s="3" t="s">
        <v>277</v>
      </c>
    </row>
    <row r="25" spans="1:6" x14ac:dyDescent="0.3">
      <c r="A25" s="2">
        <v>24</v>
      </c>
      <c r="B25" s="3" t="s">
        <v>332</v>
      </c>
      <c r="C25" s="3" t="s">
        <v>577</v>
      </c>
      <c r="D25" s="2" t="s">
        <v>275</v>
      </c>
      <c r="E25" s="3" t="s">
        <v>840</v>
      </c>
      <c r="F25" s="3" t="s">
        <v>277</v>
      </c>
    </row>
    <row r="26" spans="1:6" x14ac:dyDescent="0.3">
      <c r="A26" s="2">
        <v>25</v>
      </c>
      <c r="B26" s="3" t="s">
        <v>333</v>
      </c>
      <c r="C26" s="3" t="s">
        <v>578</v>
      </c>
      <c r="D26" s="2" t="s">
        <v>275</v>
      </c>
      <c r="E26" s="3" t="s">
        <v>840</v>
      </c>
      <c r="F26" s="3" t="s">
        <v>277</v>
      </c>
    </row>
    <row r="27" spans="1:6" x14ac:dyDescent="0.3">
      <c r="A27" s="2">
        <v>26</v>
      </c>
      <c r="B27" s="3" t="s">
        <v>539</v>
      </c>
      <c r="C27" s="3" t="s">
        <v>579</v>
      </c>
      <c r="D27" s="2" t="s">
        <v>275</v>
      </c>
      <c r="E27" s="3" t="s">
        <v>840</v>
      </c>
      <c r="F27" s="3" t="s">
        <v>279</v>
      </c>
    </row>
    <row r="28" spans="1:6" x14ac:dyDescent="0.3">
      <c r="A28" s="2">
        <v>27</v>
      </c>
      <c r="B28" s="3" t="s">
        <v>335</v>
      </c>
      <c r="C28" s="3" t="s">
        <v>580</v>
      </c>
      <c r="D28" s="2" t="s">
        <v>275</v>
      </c>
      <c r="E28" s="3" t="s">
        <v>841</v>
      </c>
      <c r="F28" s="3" t="s">
        <v>280</v>
      </c>
    </row>
    <row r="29" spans="1:6" x14ac:dyDescent="0.3">
      <c r="A29" s="2">
        <v>28</v>
      </c>
      <c r="B29" s="3" t="s">
        <v>336</v>
      </c>
      <c r="C29" s="3" t="s">
        <v>581</v>
      </c>
      <c r="D29" s="2" t="s">
        <v>275</v>
      </c>
      <c r="E29" s="3" t="s">
        <v>841</v>
      </c>
      <c r="F29" s="3" t="s">
        <v>277</v>
      </c>
    </row>
    <row r="30" spans="1:6" x14ac:dyDescent="0.3">
      <c r="A30" s="2">
        <v>29</v>
      </c>
      <c r="B30" s="3" t="s">
        <v>337</v>
      </c>
      <c r="C30" s="3" t="s">
        <v>582</v>
      </c>
      <c r="D30" s="2" t="s">
        <v>275</v>
      </c>
      <c r="E30" s="3" t="s">
        <v>841</v>
      </c>
      <c r="F30" s="3" t="s">
        <v>276</v>
      </c>
    </row>
    <row r="31" spans="1:6" x14ac:dyDescent="0.3">
      <c r="A31" s="2">
        <v>30</v>
      </c>
      <c r="B31" s="3" t="s">
        <v>338</v>
      </c>
      <c r="C31" s="3" t="s">
        <v>583</v>
      </c>
      <c r="D31" s="2" t="s">
        <v>275</v>
      </c>
      <c r="E31" s="3" t="s">
        <v>841</v>
      </c>
      <c r="F31" s="3" t="s">
        <v>277</v>
      </c>
    </row>
    <row r="32" spans="1:6" x14ac:dyDescent="0.3">
      <c r="A32" s="2">
        <v>31</v>
      </c>
      <c r="B32" s="3" t="s">
        <v>316</v>
      </c>
      <c r="C32" s="3" t="s">
        <v>584</v>
      </c>
      <c r="D32" s="2" t="s">
        <v>275</v>
      </c>
      <c r="E32" s="3" t="s">
        <v>841</v>
      </c>
      <c r="F32" s="3" t="s">
        <v>276</v>
      </c>
    </row>
    <row r="33" spans="1:6" x14ac:dyDescent="0.3">
      <c r="A33" s="2">
        <v>32</v>
      </c>
      <c r="B33" s="3" t="s">
        <v>339</v>
      </c>
      <c r="C33" s="3" t="s">
        <v>585</v>
      </c>
      <c r="D33" s="2" t="s">
        <v>275</v>
      </c>
      <c r="E33" s="3" t="s">
        <v>841</v>
      </c>
      <c r="F33" s="3" t="s">
        <v>276</v>
      </c>
    </row>
    <row r="34" spans="1:6" x14ac:dyDescent="0.3">
      <c r="A34" s="2">
        <v>33</v>
      </c>
      <c r="B34" s="3" t="s">
        <v>340</v>
      </c>
      <c r="C34" s="3" t="s">
        <v>586</v>
      </c>
      <c r="D34" s="2" t="s">
        <v>275</v>
      </c>
      <c r="E34" s="3" t="s">
        <v>841</v>
      </c>
      <c r="F34" s="3" t="s">
        <v>278</v>
      </c>
    </row>
    <row r="35" spans="1:6" x14ac:dyDescent="0.3">
      <c r="A35" s="2">
        <v>34</v>
      </c>
      <c r="B35" s="3" t="s">
        <v>341</v>
      </c>
      <c r="C35" s="3" t="s">
        <v>587</v>
      </c>
      <c r="D35" s="2" t="s">
        <v>275</v>
      </c>
      <c r="E35" s="3" t="s">
        <v>841</v>
      </c>
      <c r="F35" s="3" t="s">
        <v>276</v>
      </c>
    </row>
    <row r="36" spans="1:6" x14ac:dyDescent="0.3">
      <c r="A36" s="2">
        <v>35</v>
      </c>
      <c r="B36" s="3" t="s">
        <v>314</v>
      </c>
      <c r="C36" s="3" t="s">
        <v>573</v>
      </c>
      <c r="D36" s="2" t="s">
        <v>275</v>
      </c>
      <c r="E36" s="3" t="s">
        <v>841</v>
      </c>
      <c r="F36" s="3" t="s">
        <v>278</v>
      </c>
    </row>
    <row r="37" spans="1:6" x14ac:dyDescent="0.3">
      <c r="A37" s="2">
        <v>36</v>
      </c>
      <c r="B37" s="3" t="s">
        <v>342</v>
      </c>
      <c r="C37" s="3" t="s">
        <v>588</v>
      </c>
      <c r="D37" s="2" t="s">
        <v>275</v>
      </c>
      <c r="E37" s="3" t="s">
        <v>841</v>
      </c>
      <c r="F37" s="3" t="s">
        <v>276</v>
      </c>
    </row>
    <row r="38" spans="1:6" x14ac:dyDescent="0.3">
      <c r="A38" s="2">
        <v>37</v>
      </c>
      <c r="B38" s="3" t="s">
        <v>327</v>
      </c>
      <c r="C38" s="3" t="s">
        <v>563</v>
      </c>
      <c r="D38" s="2" t="s">
        <v>275</v>
      </c>
      <c r="E38" s="3" t="s">
        <v>841</v>
      </c>
      <c r="F38" s="3" t="s">
        <v>277</v>
      </c>
    </row>
    <row r="39" spans="1:6" x14ac:dyDescent="0.3">
      <c r="A39" s="2">
        <v>38</v>
      </c>
      <c r="B39" s="3" t="s">
        <v>319</v>
      </c>
      <c r="C39" s="3" t="s">
        <v>589</v>
      </c>
      <c r="D39" s="2" t="s">
        <v>275</v>
      </c>
      <c r="E39" s="3" t="s">
        <v>842</v>
      </c>
      <c r="F39" s="3" t="s">
        <v>276</v>
      </c>
    </row>
    <row r="40" spans="1:6" x14ac:dyDescent="0.3">
      <c r="A40" s="2">
        <v>39</v>
      </c>
      <c r="B40" s="3" t="s">
        <v>343</v>
      </c>
      <c r="C40" s="3" t="s">
        <v>590</v>
      </c>
      <c r="D40" s="2" t="s">
        <v>275</v>
      </c>
      <c r="E40" s="3" t="s">
        <v>842</v>
      </c>
      <c r="F40" s="3" t="s">
        <v>276</v>
      </c>
    </row>
    <row r="41" spans="1:6" x14ac:dyDescent="0.3">
      <c r="A41" s="2">
        <v>40</v>
      </c>
      <c r="B41" s="3" t="s">
        <v>344</v>
      </c>
      <c r="C41" s="3" t="s">
        <v>591</v>
      </c>
      <c r="D41" s="2" t="s">
        <v>275</v>
      </c>
      <c r="E41" s="3" t="s">
        <v>842</v>
      </c>
      <c r="F41" s="3" t="s">
        <v>278</v>
      </c>
    </row>
    <row r="42" spans="1:6" x14ac:dyDescent="0.3">
      <c r="A42" s="2">
        <v>41</v>
      </c>
      <c r="B42" s="3" t="s">
        <v>345</v>
      </c>
      <c r="C42" s="3" t="s">
        <v>592</v>
      </c>
      <c r="D42" s="2" t="s">
        <v>275</v>
      </c>
      <c r="E42" s="3" t="s">
        <v>842</v>
      </c>
      <c r="F42" s="3" t="s">
        <v>281</v>
      </c>
    </row>
    <row r="43" spans="1:6" x14ac:dyDescent="0.3">
      <c r="A43" s="2">
        <v>42</v>
      </c>
      <c r="B43" s="3" t="s">
        <v>346</v>
      </c>
      <c r="C43" s="3" t="s">
        <v>593</v>
      </c>
      <c r="D43" s="2" t="s">
        <v>275</v>
      </c>
      <c r="E43" s="3" t="s">
        <v>842</v>
      </c>
      <c r="F43" s="3" t="s">
        <v>277</v>
      </c>
    </row>
    <row r="44" spans="1:6" x14ac:dyDescent="0.3">
      <c r="A44" s="2">
        <v>43</v>
      </c>
      <c r="B44" s="3" t="s">
        <v>347</v>
      </c>
      <c r="C44" s="3" t="s">
        <v>594</v>
      </c>
      <c r="D44" s="2" t="s">
        <v>275</v>
      </c>
      <c r="E44" s="3" t="s">
        <v>842</v>
      </c>
      <c r="F44" s="3" t="s">
        <v>277</v>
      </c>
    </row>
    <row r="45" spans="1:6" x14ac:dyDescent="0.3">
      <c r="A45" s="2">
        <v>44</v>
      </c>
      <c r="B45" s="3" t="s">
        <v>348</v>
      </c>
      <c r="C45" s="3" t="s">
        <v>595</v>
      </c>
      <c r="D45" s="2" t="s">
        <v>275</v>
      </c>
      <c r="E45" s="3" t="s">
        <v>842</v>
      </c>
      <c r="F45" s="3" t="s">
        <v>276</v>
      </c>
    </row>
    <row r="46" spans="1:6" x14ac:dyDescent="0.3">
      <c r="A46" s="2">
        <v>45</v>
      </c>
      <c r="B46" s="3" t="s">
        <v>349</v>
      </c>
      <c r="C46" s="3" t="s">
        <v>350</v>
      </c>
      <c r="D46" s="2" t="s">
        <v>275</v>
      </c>
      <c r="E46" s="3" t="s">
        <v>842</v>
      </c>
      <c r="F46" s="3" t="s">
        <v>280</v>
      </c>
    </row>
    <row r="47" spans="1:6" x14ac:dyDescent="0.3">
      <c r="A47" s="2">
        <v>46</v>
      </c>
      <c r="B47" s="3" t="s">
        <v>351</v>
      </c>
      <c r="C47" s="3" t="s">
        <v>596</v>
      </c>
      <c r="D47" s="2" t="s">
        <v>275</v>
      </c>
      <c r="E47" s="3" t="s">
        <v>842</v>
      </c>
      <c r="F47" s="3" t="s">
        <v>277</v>
      </c>
    </row>
    <row r="48" spans="1:6" x14ac:dyDescent="0.3">
      <c r="A48" s="2">
        <v>47</v>
      </c>
      <c r="B48" s="3" t="s">
        <v>326</v>
      </c>
      <c r="C48" s="3" t="s">
        <v>597</v>
      </c>
      <c r="D48" s="2" t="s">
        <v>275</v>
      </c>
      <c r="E48" s="3" t="s">
        <v>842</v>
      </c>
      <c r="F48" s="3" t="s">
        <v>276</v>
      </c>
    </row>
    <row r="49" spans="1:6" x14ac:dyDescent="0.3">
      <c r="A49" s="2">
        <v>48</v>
      </c>
      <c r="B49" s="3" t="s">
        <v>313</v>
      </c>
      <c r="C49" s="3" t="s">
        <v>585</v>
      </c>
      <c r="D49" s="2" t="s">
        <v>275</v>
      </c>
      <c r="E49" s="3" t="s">
        <v>843</v>
      </c>
      <c r="F49" s="3" t="s">
        <v>276</v>
      </c>
    </row>
    <row r="50" spans="1:6" x14ac:dyDescent="0.3">
      <c r="A50" s="2">
        <v>49</v>
      </c>
      <c r="B50" s="3" t="s">
        <v>352</v>
      </c>
      <c r="C50" s="3" t="s">
        <v>598</v>
      </c>
      <c r="D50" s="2" t="s">
        <v>275</v>
      </c>
      <c r="E50" s="3" t="s">
        <v>843</v>
      </c>
      <c r="F50" s="3" t="s">
        <v>276</v>
      </c>
    </row>
    <row r="51" spans="1:6" x14ac:dyDescent="0.3">
      <c r="A51" s="2">
        <v>50</v>
      </c>
      <c r="B51" s="3" t="s">
        <v>353</v>
      </c>
      <c r="C51" s="3" t="s">
        <v>599</v>
      </c>
      <c r="D51" s="2" t="s">
        <v>275</v>
      </c>
      <c r="E51" s="3" t="s">
        <v>843</v>
      </c>
      <c r="F51" s="3" t="s">
        <v>276</v>
      </c>
    </row>
    <row r="52" spans="1:6" x14ac:dyDescent="0.3">
      <c r="A52" s="2">
        <v>51</v>
      </c>
      <c r="B52" s="3" t="s">
        <v>354</v>
      </c>
      <c r="C52" s="3" t="s">
        <v>600</v>
      </c>
      <c r="D52" s="2" t="s">
        <v>275</v>
      </c>
      <c r="E52" s="3" t="s">
        <v>843</v>
      </c>
      <c r="F52" s="3" t="s">
        <v>278</v>
      </c>
    </row>
    <row r="53" spans="1:6" x14ac:dyDescent="0.3">
      <c r="A53" s="2">
        <v>52</v>
      </c>
      <c r="B53" s="3" t="s">
        <v>355</v>
      </c>
      <c r="C53" s="3" t="s">
        <v>601</v>
      </c>
      <c r="D53" s="2" t="s">
        <v>275</v>
      </c>
      <c r="E53" s="3" t="s">
        <v>843</v>
      </c>
      <c r="F53" s="3" t="s">
        <v>276</v>
      </c>
    </row>
    <row r="54" spans="1:6" x14ac:dyDescent="0.3">
      <c r="A54" s="2">
        <v>53</v>
      </c>
      <c r="B54" s="3" t="s">
        <v>356</v>
      </c>
      <c r="C54" s="3" t="s">
        <v>575</v>
      </c>
      <c r="D54" s="2" t="s">
        <v>275</v>
      </c>
      <c r="E54" s="3" t="s">
        <v>843</v>
      </c>
      <c r="F54" s="3" t="s">
        <v>277</v>
      </c>
    </row>
    <row r="55" spans="1:6" x14ac:dyDescent="0.3">
      <c r="A55" s="2">
        <v>54</v>
      </c>
      <c r="B55" s="3" t="s">
        <v>357</v>
      </c>
      <c r="C55" s="3" t="s">
        <v>602</v>
      </c>
      <c r="D55" s="2" t="s">
        <v>275</v>
      </c>
      <c r="E55" s="3" t="s">
        <v>843</v>
      </c>
      <c r="F55" s="3" t="s">
        <v>277</v>
      </c>
    </row>
    <row r="56" spans="1:6" x14ac:dyDescent="0.3">
      <c r="A56" s="2">
        <v>55</v>
      </c>
      <c r="B56" s="3" t="s">
        <v>316</v>
      </c>
      <c r="C56" s="3" t="s">
        <v>603</v>
      </c>
      <c r="D56" s="2" t="s">
        <v>275</v>
      </c>
      <c r="E56" s="3" t="s">
        <v>843</v>
      </c>
      <c r="F56" s="3" t="s">
        <v>277</v>
      </c>
    </row>
    <row r="57" spans="1:6" x14ac:dyDescent="0.3">
      <c r="A57" s="2">
        <v>56</v>
      </c>
      <c r="B57" s="3" t="s">
        <v>525</v>
      </c>
      <c r="C57" s="3" t="s">
        <v>604</v>
      </c>
      <c r="D57" s="2" t="s">
        <v>275</v>
      </c>
      <c r="E57" s="3" t="s">
        <v>282</v>
      </c>
      <c r="F57" s="3" t="s">
        <v>277</v>
      </c>
    </row>
    <row r="58" spans="1:6" x14ac:dyDescent="0.3">
      <c r="A58" s="2">
        <v>57</v>
      </c>
      <c r="B58" s="3" t="s">
        <v>358</v>
      </c>
      <c r="C58" s="3" t="s">
        <v>605</v>
      </c>
      <c r="D58" s="2" t="s">
        <v>275</v>
      </c>
      <c r="E58" s="3" t="s">
        <v>282</v>
      </c>
      <c r="F58" s="3" t="s">
        <v>280</v>
      </c>
    </row>
    <row r="59" spans="1:6" x14ac:dyDescent="0.3">
      <c r="A59" s="2">
        <v>58</v>
      </c>
      <c r="B59" s="3" t="s">
        <v>359</v>
      </c>
      <c r="C59" s="3" t="s">
        <v>606</v>
      </c>
      <c r="D59" s="2" t="s">
        <v>275</v>
      </c>
      <c r="E59" s="3" t="s">
        <v>282</v>
      </c>
      <c r="F59" s="3" t="s">
        <v>276</v>
      </c>
    </row>
    <row r="60" spans="1:6" x14ac:dyDescent="0.3">
      <c r="A60" s="2">
        <v>59</v>
      </c>
      <c r="B60" s="3" t="s">
        <v>360</v>
      </c>
      <c r="C60" s="3" t="s">
        <v>607</v>
      </c>
      <c r="D60" s="2" t="s">
        <v>275</v>
      </c>
      <c r="E60" s="3" t="s">
        <v>282</v>
      </c>
      <c r="F60" s="3" t="s">
        <v>276</v>
      </c>
    </row>
    <row r="61" spans="1:6" x14ac:dyDescent="0.3">
      <c r="A61" s="2">
        <v>60</v>
      </c>
      <c r="B61" s="3" t="s">
        <v>331</v>
      </c>
      <c r="C61" s="3" t="s">
        <v>608</v>
      </c>
      <c r="D61" s="2" t="s">
        <v>275</v>
      </c>
      <c r="E61" s="3" t="s">
        <v>282</v>
      </c>
      <c r="F61" s="3" t="s">
        <v>277</v>
      </c>
    </row>
    <row r="62" spans="1:6" x14ac:dyDescent="0.3">
      <c r="A62" s="2">
        <v>61</v>
      </c>
      <c r="B62" s="3" t="s">
        <v>361</v>
      </c>
      <c r="C62" s="3" t="s">
        <v>609</v>
      </c>
      <c r="D62" s="2" t="s">
        <v>275</v>
      </c>
      <c r="E62" s="3" t="s">
        <v>282</v>
      </c>
      <c r="F62" s="3" t="s">
        <v>278</v>
      </c>
    </row>
    <row r="63" spans="1:6" x14ac:dyDescent="0.3">
      <c r="A63" s="2">
        <v>62</v>
      </c>
      <c r="B63" s="3" t="s">
        <v>362</v>
      </c>
      <c r="C63" s="3" t="s">
        <v>610</v>
      </c>
      <c r="D63" s="2" t="s">
        <v>275</v>
      </c>
      <c r="E63" s="3" t="s">
        <v>282</v>
      </c>
      <c r="F63" s="3" t="s">
        <v>278</v>
      </c>
    </row>
    <row r="64" spans="1:6" x14ac:dyDescent="0.3">
      <c r="A64" s="2">
        <v>63</v>
      </c>
      <c r="B64" s="3" t="s">
        <v>363</v>
      </c>
      <c r="C64" s="3" t="s">
        <v>611</v>
      </c>
      <c r="D64" s="2" t="s">
        <v>275</v>
      </c>
      <c r="E64" s="3" t="s">
        <v>283</v>
      </c>
      <c r="F64" s="3" t="s">
        <v>277</v>
      </c>
    </row>
    <row r="65" spans="1:6" x14ac:dyDescent="0.3">
      <c r="A65" s="2">
        <v>64</v>
      </c>
      <c r="B65" s="3" t="s">
        <v>364</v>
      </c>
      <c r="C65" s="3" t="s">
        <v>612</v>
      </c>
      <c r="D65" s="2" t="s">
        <v>275</v>
      </c>
      <c r="E65" s="3" t="s">
        <v>283</v>
      </c>
      <c r="F65" s="3" t="s">
        <v>276</v>
      </c>
    </row>
    <row r="66" spans="1:6" x14ac:dyDescent="0.3">
      <c r="A66" s="2">
        <v>65</v>
      </c>
      <c r="B66" s="3" t="s">
        <v>364</v>
      </c>
      <c r="C66" s="3" t="s">
        <v>612</v>
      </c>
      <c r="D66" s="2" t="s">
        <v>275</v>
      </c>
      <c r="E66" s="3" t="s">
        <v>283</v>
      </c>
      <c r="F66" s="3" t="s">
        <v>276</v>
      </c>
    </row>
    <row r="67" spans="1:6" x14ac:dyDescent="0.3">
      <c r="A67" s="2">
        <v>66</v>
      </c>
      <c r="B67" s="3" t="s">
        <v>365</v>
      </c>
      <c r="C67" s="3" t="s">
        <v>613</v>
      </c>
      <c r="D67" s="2" t="s">
        <v>275</v>
      </c>
      <c r="E67" s="3" t="s">
        <v>283</v>
      </c>
      <c r="F67" s="3" t="s">
        <v>276</v>
      </c>
    </row>
    <row r="68" spans="1:6" x14ac:dyDescent="0.3">
      <c r="A68" s="2">
        <v>67</v>
      </c>
      <c r="B68" s="3" t="s">
        <v>367</v>
      </c>
      <c r="C68" s="3" t="s">
        <v>586</v>
      </c>
      <c r="D68" s="2" t="s">
        <v>275</v>
      </c>
      <c r="E68" s="3" t="s">
        <v>283</v>
      </c>
      <c r="F68" s="3" t="s">
        <v>278</v>
      </c>
    </row>
    <row r="69" spans="1:6" x14ac:dyDescent="0.3">
      <c r="A69" s="2">
        <v>68</v>
      </c>
      <c r="B69" s="3" t="s">
        <v>368</v>
      </c>
      <c r="C69" s="3" t="s">
        <v>600</v>
      </c>
      <c r="D69" s="2" t="s">
        <v>275</v>
      </c>
      <c r="E69" s="3" t="s">
        <v>283</v>
      </c>
      <c r="F69" s="3" t="s">
        <v>278</v>
      </c>
    </row>
    <row r="70" spans="1:6" x14ac:dyDescent="0.3">
      <c r="A70" s="2">
        <v>69</v>
      </c>
      <c r="B70" s="3" t="s">
        <v>365</v>
      </c>
      <c r="C70" s="3" t="s">
        <v>369</v>
      </c>
      <c r="D70" s="2" t="s">
        <v>275</v>
      </c>
      <c r="E70" s="3" t="s">
        <v>283</v>
      </c>
      <c r="F70" s="3" t="s">
        <v>278</v>
      </c>
    </row>
    <row r="71" spans="1:6" x14ac:dyDescent="0.3">
      <c r="A71" s="2">
        <v>70</v>
      </c>
      <c r="B71" s="3" t="s">
        <v>365</v>
      </c>
      <c r="C71" s="3" t="s">
        <v>369</v>
      </c>
      <c r="D71" s="2" t="s">
        <v>275</v>
      </c>
      <c r="E71" s="3" t="s">
        <v>283</v>
      </c>
      <c r="F71" s="3" t="s">
        <v>278</v>
      </c>
    </row>
    <row r="72" spans="1:6" x14ac:dyDescent="0.3">
      <c r="A72" s="2">
        <v>71</v>
      </c>
      <c r="B72" s="3" t="s">
        <v>370</v>
      </c>
      <c r="C72" s="3" t="s">
        <v>614</v>
      </c>
      <c r="D72" s="2" t="s">
        <v>275</v>
      </c>
      <c r="E72" s="3" t="s">
        <v>283</v>
      </c>
      <c r="F72" s="3" t="s">
        <v>278</v>
      </c>
    </row>
    <row r="73" spans="1:6" x14ac:dyDescent="0.3">
      <c r="A73" s="2">
        <v>72</v>
      </c>
      <c r="B73" s="3" t="s">
        <v>371</v>
      </c>
      <c r="C73" s="3" t="s">
        <v>615</v>
      </c>
      <c r="D73" s="2" t="s">
        <v>285</v>
      </c>
      <c r="E73" s="3" t="s">
        <v>848</v>
      </c>
      <c r="F73" s="3" t="s">
        <v>277</v>
      </c>
    </row>
    <row r="74" spans="1:6" x14ac:dyDescent="0.3">
      <c r="A74" s="2">
        <v>73</v>
      </c>
      <c r="B74" s="3" t="s">
        <v>372</v>
      </c>
      <c r="C74" s="3" t="s">
        <v>616</v>
      </c>
      <c r="D74" s="2" t="s">
        <v>285</v>
      </c>
      <c r="E74" s="3" t="s">
        <v>848</v>
      </c>
      <c r="F74" s="3" t="s">
        <v>277</v>
      </c>
    </row>
    <row r="75" spans="1:6" x14ac:dyDescent="0.3">
      <c r="A75" s="2">
        <v>74</v>
      </c>
      <c r="B75" s="3" t="s">
        <v>373</v>
      </c>
      <c r="C75" s="3" t="s">
        <v>617</v>
      </c>
      <c r="D75" s="2" t="s">
        <v>285</v>
      </c>
      <c r="E75" s="3" t="s">
        <v>848</v>
      </c>
      <c r="F75" s="3" t="s">
        <v>277</v>
      </c>
    </row>
    <row r="76" spans="1:6" x14ac:dyDescent="0.3">
      <c r="A76" s="2">
        <v>75</v>
      </c>
      <c r="B76" s="3" t="s">
        <v>374</v>
      </c>
      <c r="C76" s="3" t="s">
        <v>618</v>
      </c>
      <c r="D76" s="2" t="s">
        <v>285</v>
      </c>
      <c r="E76" s="3" t="s">
        <v>848</v>
      </c>
      <c r="F76" s="3" t="s">
        <v>277</v>
      </c>
    </row>
    <row r="77" spans="1:6" x14ac:dyDescent="0.3">
      <c r="A77" s="2">
        <v>76</v>
      </c>
      <c r="B77" s="3" t="s">
        <v>375</v>
      </c>
      <c r="C77" s="3" t="s">
        <v>619</v>
      </c>
      <c r="D77" s="2" t="s">
        <v>285</v>
      </c>
      <c r="E77" s="3" t="s">
        <v>848</v>
      </c>
      <c r="F77" s="3" t="s">
        <v>277</v>
      </c>
    </row>
    <row r="78" spans="1:6" x14ac:dyDescent="0.3">
      <c r="A78" s="2">
        <v>77</v>
      </c>
      <c r="B78" s="3" t="s">
        <v>376</v>
      </c>
      <c r="C78" s="3" t="s">
        <v>620</v>
      </c>
      <c r="D78" s="2" t="s">
        <v>285</v>
      </c>
      <c r="E78" s="3" t="s">
        <v>848</v>
      </c>
      <c r="F78" s="3" t="s">
        <v>277</v>
      </c>
    </row>
    <row r="79" spans="1:6" x14ac:dyDescent="0.3">
      <c r="A79" s="2">
        <v>78</v>
      </c>
      <c r="B79" s="3" t="s">
        <v>377</v>
      </c>
      <c r="C79" s="3" t="s">
        <v>621</v>
      </c>
      <c r="D79" s="2" t="s">
        <v>285</v>
      </c>
      <c r="E79" s="3" t="s">
        <v>848</v>
      </c>
      <c r="F79" s="3" t="s">
        <v>277</v>
      </c>
    </row>
    <row r="80" spans="1:6" x14ac:dyDescent="0.3">
      <c r="A80" s="2">
        <v>79</v>
      </c>
      <c r="B80" s="3" t="s">
        <v>378</v>
      </c>
      <c r="C80" s="3" t="s">
        <v>587</v>
      </c>
      <c r="D80" s="2" t="s">
        <v>285</v>
      </c>
      <c r="E80" s="3" t="s">
        <v>848</v>
      </c>
      <c r="F80" s="3" t="s">
        <v>276</v>
      </c>
    </row>
    <row r="81" spans="1:6" x14ac:dyDescent="0.3">
      <c r="A81" s="2">
        <v>80</v>
      </c>
      <c r="B81" s="3" t="s">
        <v>372</v>
      </c>
      <c r="C81" s="3" t="s">
        <v>563</v>
      </c>
      <c r="D81" s="2" t="s">
        <v>285</v>
      </c>
      <c r="E81" s="3" t="s">
        <v>848</v>
      </c>
      <c r="F81" s="3" t="s">
        <v>277</v>
      </c>
    </row>
    <row r="82" spans="1:6" x14ac:dyDescent="0.3">
      <c r="A82" s="2">
        <v>81</v>
      </c>
      <c r="B82" s="3" t="s">
        <v>379</v>
      </c>
      <c r="C82" s="3" t="s">
        <v>622</v>
      </c>
      <c r="D82" s="2" t="s">
        <v>285</v>
      </c>
      <c r="E82" s="3" t="s">
        <v>844</v>
      </c>
      <c r="F82" s="3" t="s">
        <v>276</v>
      </c>
    </row>
    <row r="83" spans="1:6" x14ac:dyDescent="0.3">
      <c r="A83" s="2">
        <v>82</v>
      </c>
      <c r="B83" s="3" t="s">
        <v>540</v>
      </c>
      <c r="C83" s="3" t="s">
        <v>623</v>
      </c>
      <c r="D83" s="2" t="s">
        <v>285</v>
      </c>
      <c r="E83" s="3" t="s">
        <v>844</v>
      </c>
      <c r="F83" s="3" t="s">
        <v>278</v>
      </c>
    </row>
    <row r="84" spans="1:6" x14ac:dyDescent="0.3">
      <c r="A84" s="2">
        <v>83</v>
      </c>
      <c r="B84" s="3" t="s">
        <v>380</v>
      </c>
      <c r="C84" s="3" t="s">
        <v>581</v>
      </c>
      <c r="D84" s="2" t="s">
        <v>285</v>
      </c>
      <c r="E84" s="3" t="s">
        <v>844</v>
      </c>
      <c r="F84" s="3" t="s">
        <v>277</v>
      </c>
    </row>
    <row r="85" spans="1:6" x14ac:dyDescent="0.3">
      <c r="A85" s="2">
        <v>84</v>
      </c>
      <c r="B85" s="3" t="s">
        <v>381</v>
      </c>
      <c r="C85" s="3" t="s">
        <v>624</v>
      </c>
      <c r="D85" s="2" t="s">
        <v>285</v>
      </c>
      <c r="E85" s="3" t="s">
        <v>844</v>
      </c>
      <c r="F85" s="3" t="s">
        <v>277</v>
      </c>
    </row>
    <row r="86" spans="1:6" x14ac:dyDescent="0.3">
      <c r="A86" s="2">
        <v>85</v>
      </c>
      <c r="B86" s="3" t="s">
        <v>382</v>
      </c>
      <c r="C86" s="3" t="s">
        <v>625</v>
      </c>
      <c r="D86" s="2" t="s">
        <v>285</v>
      </c>
      <c r="E86" s="3" t="s">
        <v>844</v>
      </c>
      <c r="F86" s="3" t="s">
        <v>277</v>
      </c>
    </row>
    <row r="87" spans="1:6" x14ac:dyDescent="0.3">
      <c r="A87" s="2">
        <v>86</v>
      </c>
      <c r="B87" s="3" t="s">
        <v>382</v>
      </c>
      <c r="C87" s="3" t="s">
        <v>626</v>
      </c>
      <c r="D87" s="2" t="s">
        <v>285</v>
      </c>
      <c r="E87" s="3" t="s">
        <v>844</v>
      </c>
      <c r="F87" s="3" t="s">
        <v>277</v>
      </c>
    </row>
    <row r="88" spans="1:6" x14ac:dyDescent="0.3">
      <c r="A88" s="2">
        <v>87</v>
      </c>
      <c r="B88" s="3" t="s">
        <v>383</v>
      </c>
      <c r="C88" s="3" t="s">
        <v>627</v>
      </c>
      <c r="D88" s="2" t="s">
        <v>285</v>
      </c>
      <c r="E88" s="3" t="s">
        <v>844</v>
      </c>
      <c r="F88" s="3" t="s">
        <v>276</v>
      </c>
    </row>
    <row r="89" spans="1:6" x14ac:dyDescent="0.3">
      <c r="A89" s="2">
        <v>88</v>
      </c>
      <c r="B89" s="3" t="s">
        <v>384</v>
      </c>
      <c r="C89" s="3" t="s">
        <v>583</v>
      </c>
      <c r="D89" s="2" t="s">
        <v>285</v>
      </c>
      <c r="E89" s="3" t="s">
        <v>844</v>
      </c>
      <c r="F89" s="3" t="s">
        <v>277</v>
      </c>
    </row>
    <row r="90" spans="1:6" x14ac:dyDescent="0.3">
      <c r="A90" s="2">
        <v>89</v>
      </c>
      <c r="B90" s="3" t="s">
        <v>385</v>
      </c>
      <c r="C90" s="3" t="s">
        <v>628</v>
      </c>
      <c r="D90" s="2" t="s">
        <v>285</v>
      </c>
      <c r="E90" s="3" t="s">
        <v>844</v>
      </c>
      <c r="F90" s="3" t="s">
        <v>277</v>
      </c>
    </row>
    <row r="91" spans="1:6" x14ac:dyDescent="0.3">
      <c r="A91" s="2">
        <v>90</v>
      </c>
      <c r="B91" s="3" t="s">
        <v>386</v>
      </c>
      <c r="C91" s="3" t="s">
        <v>629</v>
      </c>
      <c r="D91" s="2" t="s">
        <v>285</v>
      </c>
      <c r="E91" s="3" t="s">
        <v>844</v>
      </c>
      <c r="F91" s="3" t="s">
        <v>291</v>
      </c>
    </row>
    <row r="92" spans="1:6" x14ac:dyDescent="0.3">
      <c r="A92" s="2">
        <v>91</v>
      </c>
      <c r="B92" s="3" t="s">
        <v>387</v>
      </c>
      <c r="C92" s="3" t="s">
        <v>630</v>
      </c>
      <c r="D92" s="2" t="s">
        <v>285</v>
      </c>
      <c r="E92" s="3" t="s">
        <v>844</v>
      </c>
      <c r="F92" s="3" t="s">
        <v>277</v>
      </c>
    </row>
    <row r="93" spans="1:6" x14ac:dyDescent="0.3">
      <c r="A93" s="2">
        <v>92</v>
      </c>
      <c r="B93" s="3" t="s">
        <v>388</v>
      </c>
      <c r="C93" s="3" t="s">
        <v>631</v>
      </c>
      <c r="D93" s="2" t="s">
        <v>285</v>
      </c>
      <c r="E93" s="3" t="s">
        <v>844</v>
      </c>
      <c r="F93" s="3" t="s">
        <v>277</v>
      </c>
    </row>
    <row r="94" spans="1:6" x14ac:dyDescent="0.3">
      <c r="A94" s="2">
        <v>93</v>
      </c>
      <c r="B94" s="3" t="s">
        <v>389</v>
      </c>
      <c r="C94" s="3" t="s">
        <v>632</v>
      </c>
      <c r="D94" s="2" t="s">
        <v>285</v>
      </c>
      <c r="E94" s="3" t="s">
        <v>844</v>
      </c>
      <c r="F94" s="3" t="s">
        <v>278</v>
      </c>
    </row>
    <row r="95" spans="1:6" x14ac:dyDescent="0.3">
      <c r="A95" s="2">
        <v>94</v>
      </c>
      <c r="B95" s="3" t="s">
        <v>541</v>
      </c>
      <c r="C95" s="3" t="s">
        <v>633</v>
      </c>
      <c r="D95" s="2" t="s">
        <v>285</v>
      </c>
      <c r="E95" s="3" t="s">
        <v>844</v>
      </c>
      <c r="F95" s="3" t="s">
        <v>278</v>
      </c>
    </row>
    <row r="96" spans="1:6" x14ac:dyDescent="0.3">
      <c r="A96" s="2">
        <v>95</v>
      </c>
      <c r="B96" s="3" t="s">
        <v>390</v>
      </c>
      <c r="C96" s="3" t="s">
        <v>391</v>
      </c>
      <c r="D96" s="2" t="s">
        <v>285</v>
      </c>
      <c r="E96" s="3" t="s">
        <v>844</v>
      </c>
      <c r="F96" s="3" t="s">
        <v>277</v>
      </c>
    </row>
    <row r="97" spans="1:6" x14ac:dyDescent="0.3">
      <c r="A97" s="2">
        <v>96</v>
      </c>
      <c r="B97" s="3" t="s">
        <v>392</v>
      </c>
      <c r="C97" s="3" t="s">
        <v>634</v>
      </c>
      <c r="D97" s="2" t="s">
        <v>285</v>
      </c>
      <c r="E97" s="3" t="s">
        <v>844</v>
      </c>
      <c r="F97" s="3" t="s">
        <v>278</v>
      </c>
    </row>
    <row r="98" spans="1:6" x14ac:dyDescent="0.3">
      <c r="A98" s="2">
        <v>97</v>
      </c>
      <c r="B98" s="3" t="s">
        <v>393</v>
      </c>
      <c r="C98" s="3" t="s">
        <v>635</v>
      </c>
      <c r="D98" s="2" t="s">
        <v>285</v>
      </c>
      <c r="E98" s="3" t="s">
        <v>844</v>
      </c>
      <c r="F98" s="3" t="s">
        <v>280</v>
      </c>
    </row>
    <row r="99" spans="1:6" x14ac:dyDescent="0.3">
      <c r="A99" s="2">
        <v>98</v>
      </c>
      <c r="B99" s="3" t="s">
        <v>394</v>
      </c>
      <c r="C99" s="3" t="s">
        <v>636</v>
      </c>
      <c r="D99" s="2" t="s">
        <v>285</v>
      </c>
      <c r="E99" s="3" t="s">
        <v>844</v>
      </c>
      <c r="F99" s="3" t="s">
        <v>280</v>
      </c>
    </row>
    <row r="100" spans="1:6" x14ac:dyDescent="0.3">
      <c r="A100" s="2">
        <v>99</v>
      </c>
      <c r="B100" s="3" t="s">
        <v>366</v>
      </c>
      <c r="C100" s="3" t="s">
        <v>637</v>
      </c>
      <c r="D100" s="2" t="s">
        <v>275</v>
      </c>
      <c r="E100" s="3" t="s">
        <v>839</v>
      </c>
      <c r="F100" s="3" t="s">
        <v>276</v>
      </c>
    </row>
    <row r="101" spans="1:6" x14ac:dyDescent="0.3">
      <c r="A101" s="2">
        <v>100</v>
      </c>
      <c r="B101" s="3" t="s">
        <v>395</v>
      </c>
      <c r="C101" s="3" t="s">
        <v>638</v>
      </c>
      <c r="D101" s="2" t="s">
        <v>275</v>
      </c>
      <c r="E101" s="3" t="s">
        <v>839</v>
      </c>
      <c r="F101" s="3" t="s">
        <v>277</v>
      </c>
    </row>
    <row r="102" spans="1:6" x14ac:dyDescent="0.3">
      <c r="A102" s="2">
        <v>101</v>
      </c>
      <c r="B102" s="3" t="s">
        <v>346</v>
      </c>
      <c r="C102" s="3" t="s">
        <v>639</v>
      </c>
      <c r="D102" s="2" t="s">
        <v>275</v>
      </c>
      <c r="E102" s="3" t="s">
        <v>839</v>
      </c>
      <c r="F102" s="3" t="s">
        <v>277</v>
      </c>
    </row>
    <row r="103" spans="1:6" x14ac:dyDescent="0.3">
      <c r="A103" s="2">
        <v>102</v>
      </c>
      <c r="B103" s="3" t="s">
        <v>396</v>
      </c>
      <c r="C103" s="3" t="s">
        <v>640</v>
      </c>
      <c r="D103" s="2" t="s">
        <v>275</v>
      </c>
      <c r="E103" s="3" t="s">
        <v>839</v>
      </c>
      <c r="F103" s="3" t="s">
        <v>277</v>
      </c>
    </row>
    <row r="104" spans="1:6" x14ac:dyDescent="0.3">
      <c r="A104" s="2">
        <v>103</v>
      </c>
      <c r="B104" s="3" t="s">
        <v>397</v>
      </c>
      <c r="C104" s="3" t="s">
        <v>610</v>
      </c>
      <c r="D104" s="2" t="s">
        <v>275</v>
      </c>
      <c r="E104" s="3" t="s">
        <v>839</v>
      </c>
      <c r="F104" s="3" t="s">
        <v>279</v>
      </c>
    </row>
    <row r="105" spans="1:6" x14ac:dyDescent="0.3">
      <c r="A105" s="2">
        <v>104</v>
      </c>
      <c r="B105" s="3" t="s">
        <v>398</v>
      </c>
      <c r="C105" s="3" t="s">
        <v>641</v>
      </c>
      <c r="D105" s="2" t="s">
        <v>275</v>
      </c>
      <c r="E105" s="3" t="s">
        <v>839</v>
      </c>
      <c r="F105" s="3" t="s">
        <v>277</v>
      </c>
    </row>
    <row r="106" spans="1:6" x14ac:dyDescent="0.3">
      <c r="A106" s="2">
        <v>105</v>
      </c>
      <c r="B106" s="3" t="s">
        <v>399</v>
      </c>
      <c r="C106" s="3" t="s">
        <v>642</v>
      </c>
      <c r="D106" s="2" t="s">
        <v>275</v>
      </c>
      <c r="E106" s="3" t="s">
        <v>839</v>
      </c>
      <c r="F106" s="3" t="s">
        <v>277</v>
      </c>
    </row>
    <row r="107" spans="1:6" x14ac:dyDescent="0.3">
      <c r="A107" s="2">
        <v>106</v>
      </c>
      <c r="B107" s="3" t="s">
        <v>400</v>
      </c>
      <c r="C107" s="3" t="s">
        <v>401</v>
      </c>
      <c r="D107" s="2" t="s">
        <v>275</v>
      </c>
      <c r="E107" s="3" t="s">
        <v>840</v>
      </c>
      <c r="F107" s="3" t="s">
        <v>277</v>
      </c>
    </row>
    <row r="108" spans="1:6" x14ac:dyDescent="0.3">
      <c r="A108" s="2">
        <v>107</v>
      </c>
      <c r="B108" s="3" t="s">
        <v>402</v>
      </c>
      <c r="C108" s="3" t="s">
        <v>643</v>
      </c>
      <c r="D108" s="2" t="s">
        <v>275</v>
      </c>
      <c r="E108" s="3" t="s">
        <v>840</v>
      </c>
      <c r="F108" s="3" t="s">
        <v>277</v>
      </c>
    </row>
    <row r="109" spans="1:6" x14ac:dyDescent="0.3">
      <c r="A109" s="2">
        <v>108</v>
      </c>
      <c r="B109" s="3" t="s">
        <v>403</v>
      </c>
      <c r="C109" s="3" t="s">
        <v>644</v>
      </c>
      <c r="D109" s="2" t="s">
        <v>275</v>
      </c>
      <c r="E109" s="3" t="s">
        <v>840</v>
      </c>
      <c r="F109" s="3" t="s">
        <v>278</v>
      </c>
    </row>
    <row r="110" spans="1:6" x14ac:dyDescent="0.3">
      <c r="A110" s="2">
        <v>109</v>
      </c>
      <c r="B110" s="3" t="s">
        <v>404</v>
      </c>
      <c r="C110" s="3" t="s">
        <v>645</v>
      </c>
      <c r="D110" s="2" t="s">
        <v>275</v>
      </c>
      <c r="E110" s="3" t="s">
        <v>840</v>
      </c>
      <c r="F110" s="3" t="s">
        <v>277</v>
      </c>
    </row>
    <row r="111" spans="1:6" x14ac:dyDescent="0.3">
      <c r="A111" s="2">
        <v>110</v>
      </c>
      <c r="B111" s="3" t="s">
        <v>405</v>
      </c>
      <c r="C111" s="3" t="s">
        <v>646</v>
      </c>
      <c r="D111" s="2" t="s">
        <v>275</v>
      </c>
      <c r="E111" s="3" t="s">
        <v>840</v>
      </c>
      <c r="F111" s="3" t="s">
        <v>286</v>
      </c>
    </row>
    <row r="112" spans="1:6" x14ac:dyDescent="0.3">
      <c r="A112" s="2">
        <v>111</v>
      </c>
      <c r="B112" s="3" t="s">
        <v>366</v>
      </c>
      <c r="C112" s="3" t="s">
        <v>616</v>
      </c>
      <c r="D112" s="2" t="s">
        <v>275</v>
      </c>
      <c r="E112" s="3" t="s">
        <v>840</v>
      </c>
      <c r="F112" s="3" t="s">
        <v>287</v>
      </c>
    </row>
    <row r="113" spans="1:6" x14ac:dyDescent="0.3">
      <c r="A113" s="2">
        <v>112</v>
      </c>
      <c r="B113" s="3" t="s">
        <v>406</v>
      </c>
      <c r="C113" s="3" t="s">
        <v>647</v>
      </c>
      <c r="D113" s="2" t="s">
        <v>275</v>
      </c>
      <c r="E113" s="3" t="s">
        <v>840</v>
      </c>
      <c r="F113" s="3" t="s">
        <v>279</v>
      </c>
    </row>
    <row r="114" spans="1:6" x14ac:dyDescent="0.3">
      <c r="A114" s="2">
        <v>113</v>
      </c>
      <c r="B114" s="3" t="s">
        <v>407</v>
      </c>
      <c r="C114" s="3" t="s">
        <v>638</v>
      </c>
      <c r="D114" s="2" t="s">
        <v>275</v>
      </c>
      <c r="E114" s="3" t="s">
        <v>840</v>
      </c>
      <c r="F114" s="3" t="s">
        <v>277</v>
      </c>
    </row>
    <row r="115" spans="1:6" x14ac:dyDescent="0.3">
      <c r="A115" s="2">
        <v>114</v>
      </c>
      <c r="B115" s="3" t="s">
        <v>408</v>
      </c>
      <c r="C115" s="3" t="s">
        <v>586</v>
      </c>
      <c r="D115" s="2" t="s">
        <v>275</v>
      </c>
      <c r="E115" s="3" t="s">
        <v>840</v>
      </c>
      <c r="F115" s="3" t="s">
        <v>278</v>
      </c>
    </row>
    <row r="116" spans="1:6" x14ac:dyDescent="0.3">
      <c r="A116" s="2">
        <v>115</v>
      </c>
      <c r="B116" s="3" t="s">
        <v>409</v>
      </c>
      <c r="C116" s="3" t="s">
        <v>648</v>
      </c>
      <c r="D116" s="2" t="s">
        <v>275</v>
      </c>
      <c r="E116" s="3" t="s">
        <v>840</v>
      </c>
      <c r="F116" s="3" t="s">
        <v>277</v>
      </c>
    </row>
    <row r="117" spans="1:6" x14ac:dyDescent="0.3">
      <c r="A117" s="2">
        <v>116</v>
      </c>
      <c r="B117" s="3" t="s">
        <v>316</v>
      </c>
      <c r="C117" s="3" t="s">
        <v>649</v>
      </c>
      <c r="D117" s="2" t="s">
        <v>275</v>
      </c>
      <c r="E117" s="3" t="s">
        <v>840</v>
      </c>
      <c r="F117" s="3" t="s">
        <v>277</v>
      </c>
    </row>
    <row r="118" spans="1:6" x14ac:dyDescent="0.3">
      <c r="A118" s="2">
        <v>117</v>
      </c>
      <c r="B118" s="3" t="s">
        <v>399</v>
      </c>
      <c r="C118" s="3" t="s">
        <v>650</v>
      </c>
      <c r="D118" s="2" t="s">
        <v>275</v>
      </c>
      <c r="E118" s="3" t="s">
        <v>840</v>
      </c>
      <c r="F118" s="3" t="s">
        <v>279</v>
      </c>
    </row>
    <row r="119" spans="1:6" x14ac:dyDescent="0.3">
      <c r="A119" s="2">
        <v>118</v>
      </c>
      <c r="B119" s="3" t="s">
        <v>325</v>
      </c>
      <c r="C119" s="3" t="s">
        <v>651</v>
      </c>
      <c r="D119" s="2" t="s">
        <v>275</v>
      </c>
      <c r="E119" s="3" t="s">
        <v>840</v>
      </c>
      <c r="F119" s="3" t="s">
        <v>277</v>
      </c>
    </row>
    <row r="120" spans="1:6" x14ac:dyDescent="0.3">
      <c r="A120" s="2">
        <v>119</v>
      </c>
      <c r="B120" s="3" t="s">
        <v>312</v>
      </c>
      <c r="C120" s="3" t="s">
        <v>651</v>
      </c>
      <c r="D120" s="2" t="s">
        <v>275</v>
      </c>
      <c r="E120" s="3" t="s">
        <v>840</v>
      </c>
      <c r="F120" s="3" t="s">
        <v>277</v>
      </c>
    </row>
    <row r="121" spans="1:6" x14ac:dyDescent="0.3">
      <c r="A121" s="2">
        <v>120</v>
      </c>
      <c r="B121" s="3" t="s">
        <v>410</v>
      </c>
      <c r="C121" s="3" t="s">
        <v>652</v>
      </c>
      <c r="D121" s="2" t="s">
        <v>275</v>
      </c>
      <c r="E121" s="3" t="s">
        <v>840</v>
      </c>
      <c r="F121" s="3" t="s">
        <v>276</v>
      </c>
    </row>
    <row r="122" spans="1:6" x14ac:dyDescent="0.3">
      <c r="A122" s="2">
        <v>121</v>
      </c>
      <c r="B122" s="3" t="s">
        <v>411</v>
      </c>
      <c r="C122" s="3" t="s">
        <v>653</v>
      </c>
      <c r="D122" s="2" t="s">
        <v>275</v>
      </c>
      <c r="E122" s="3" t="s">
        <v>840</v>
      </c>
      <c r="F122" s="3" t="s">
        <v>278</v>
      </c>
    </row>
    <row r="123" spans="1:6" x14ac:dyDescent="0.3">
      <c r="A123" s="2">
        <v>122</v>
      </c>
      <c r="B123" s="3" t="s">
        <v>412</v>
      </c>
      <c r="C123" s="3" t="s">
        <v>654</v>
      </c>
      <c r="D123" s="2" t="s">
        <v>275</v>
      </c>
      <c r="E123" s="3" t="s">
        <v>840</v>
      </c>
      <c r="F123" s="3" t="s">
        <v>276</v>
      </c>
    </row>
    <row r="124" spans="1:6" x14ac:dyDescent="0.3">
      <c r="A124" s="2">
        <v>123</v>
      </c>
      <c r="B124" s="3" t="s">
        <v>542</v>
      </c>
      <c r="C124" s="3" t="s">
        <v>655</v>
      </c>
      <c r="D124" s="2" t="s">
        <v>275</v>
      </c>
      <c r="E124" s="3" t="s">
        <v>840</v>
      </c>
      <c r="F124" s="3" t="s">
        <v>277</v>
      </c>
    </row>
    <row r="125" spans="1:6" x14ac:dyDescent="0.3">
      <c r="A125" s="2">
        <v>124</v>
      </c>
      <c r="B125" s="3" t="s">
        <v>413</v>
      </c>
      <c r="C125" s="3" t="s">
        <v>656</v>
      </c>
      <c r="D125" s="2" t="s">
        <v>275</v>
      </c>
      <c r="E125" s="3" t="s">
        <v>840</v>
      </c>
      <c r="F125" s="3" t="s">
        <v>288</v>
      </c>
    </row>
    <row r="126" spans="1:6" x14ac:dyDescent="0.3">
      <c r="A126" s="2">
        <v>125</v>
      </c>
      <c r="B126" s="3" t="s">
        <v>414</v>
      </c>
      <c r="C126" s="3" t="s">
        <v>657</v>
      </c>
      <c r="D126" s="2" t="s">
        <v>275</v>
      </c>
      <c r="E126" s="3" t="s">
        <v>840</v>
      </c>
      <c r="F126" s="3" t="s">
        <v>277</v>
      </c>
    </row>
    <row r="127" spans="1:6" x14ac:dyDescent="0.3">
      <c r="A127" s="2">
        <v>126</v>
      </c>
      <c r="B127" s="3" t="s">
        <v>543</v>
      </c>
      <c r="C127" s="3" t="s">
        <v>658</v>
      </c>
      <c r="D127" s="2" t="s">
        <v>275</v>
      </c>
      <c r="E127" s="3" t="s">
        <v>840</v>
      </c>
      <c r="F127" s="3" t="s">
        <v>277</v>
      </c>
    </row>
    <row r="128" spans="1:6" x14ac:dyDescent="0.3">
      <c r="A128" s="2">
        <v>127</v>
      </c>
      <c r="B128" s="3" t="s">
        <v>415</v>
      </c>
      <c r="C128" s="3" t="s">
        <v>659</v>
      </c>
      <c r="D128" s="2" t="s">
        <v>275</v>
      </c>
      <c r="E128" s="3" t="s">
        <v>840</v>
      </c>
      <c r="F128" s="3" t="s">
        <v>277</v>
      </c>
    </row>
    <row r="129" spans="1:6" x14ac:dyDescent="0.3">
      <c r="A129" s="2">
        <v>128</v>
      </c>
      <c r="B129" s="3" t="s">
        <v>416</v>
      </c>
      <c r="C129" s="3" t="s">
        <v>660</v>
      </c>
      <c r="D129" s="2" t="s">
        <v>275</v>
      </c>
      <c r="E129" s="3" t="s">
        <v>840</v>
      </c>
      <c r="F129" s="3" t="s">
        <v>276</v>
      </c>
    </row>
    <row r="130" spans="1:6" x14ac:dyDescent="0.3">
      <c r="A130" s="2">
        <v>129</v>
      </c>
      <c r="B130" s="3" t="s">
        <v>417</v>
      </c>
      <c r="C130" s="3" t="s">
        <v>644</v>
      </c>
      <c r="D130" s="2" t="s">
        <v>275</v>
      </c>
      <c r="E130" s="3" t="s">
        <v>841</v>
      </c>
      <c r="F130" s="3" t="s">
        <v>278</v>
      </c>
    </row>
    <row r="131" spans="1:6" x14ac:dyDescent="0.3">
      <c r="A131" s="2">
        <v>130</v>
      </c>
      <c r="B131" s="3" t="s">
        <v>366</v>
      </c>
      <c r="C131" s="3" t="s">
        <v>661</v>
      </c>
      <c r="D131" s="2" t="s">
        <v>275</v>
      </c>
      <c r="E131" s="3" t="s">
        <v>841</v>
      </c>
      <c r="F131" s="3" t="s">
        <v>277</v>
      </c>
    </row>
    <row r="132" spans="1:6" x14ac:dyDescent="0.3">
      <c r="A132" s="2">
        <v>131</v>
      </c>
      <c r="B132" s="3" t="s">
        <v>332</v>
      </c>
      <c r="C132" s="3" t="s">
        <v>645</v>
      </c>
      <c r="D132" s="2" t="s">
        <v>275</v>
      </c>
      <c r="E132" s="3" t="s">
        <v>841</v>
      </c>
      <c r="F132" s="3" t="s">
        <v>277</v>
      </c>
    </row>
    <row r="133" spans="1:6" x14ac:dyDescent="0.3">
      <c r="A133" s="2">
        <v>132</v>
      </c>
      <c r="B133" s="3" t="s">
        <v>418</v>
      </c>
      <c r="C133" s="3" t="s">
        <v>662</v>
      </c>
      <c r="D133" s="2" t="s">
        <v>275</v>
      </c>
      <c r="E133" s="3" t="s">
        <v>841</v>
      </c>
      <c r="F133" s="3" t="s">
        <v>276</v>
      </c>
    </row>
    <row r="134" spans="1:6" x14ac:dyDescent="0.3">
      <c r="A134" s="2">
        <v>133</v>
      </c>
      <c r="B134" s="3" t="s">
        <v>336</v>
      </c>
      <c r="C134" s="3" t="s">
        <v>663</v>
      </c>
      <c r="D134" s="2" t="s">
        <v>275</v>
      </c>
      <c r="E134" s="3" t="s">
        <v>841</v>
      </c>
      <c r="F134" s="3" t="s">
        <v>277</v>
      </c>
    </row>
    <row r="135" spans="1:6" x14ac:dyDescent="0.3">
      <c r="A135" s="2">
        <v>134</v>
      </c>
      <c r="B135" s="3" t="s">
        <v>312</v>
      </c>
      <c r="C135" s="3" t="s">
        <v>637</v>
      </c>
      <c r="D135" s="2" t="s">
        <v>275</v>
      </c>
      <c r="E135" s="3" t="s">
        <v>841</v>
      </c>
      <c r="F135" s="3" t="s">
        <v>276</v>
      </c>
    </row>
    <row r="136" spans="1:6" x14ac:dyDescent="0.3">
      <c r="A136" s="2">
        <v>135</v>
      </c>
      <c r="B136" s="3" t="s">
        <v>321</v>
      </c>
      <c r="C136" s="3" t="s">
        <v>615</v>
      </c>
      <c r="D136" s="2" t="s">
        <v>275</v>
      </c>
      <c r="E136" s="3" t="s">
        <v>841</v>
      </c>
      <c r="F136" s="3" t="s">
        <v>277</v>
      </c>
    </row>
    <row r="137" spans="1:6" x14ac:dyDescent="0.3">
      <c r="A137" s="2">
        <v>136</v>
      </c>
      <c r="B137" s="3" t="s">
        <v>358</v>
      </c>
      <c r="C137" s="3" t="s">
        <v>664</v>
      </c>
      <c r="D137" s="2" t="s">
        <v>275</v>
      </c>
      <c r="E137" s="3" t="s">
        <v>841</v>
      </c>
      <c r="F137" s="3" t="s">
        <v>277</v>
      </c>
    </row>
    <row r="138" spans="1:6" x14ac:dyDescent="0.3">
      <c r="A138" s="2">
        <v>137</v>
      </c>
      <c r="B138" s="3" t="s">
        <v>320</v>
      </c>
      <c r="C138" s="3" t="s">
        <v>665</v>
      </c>
      <c r="D138" s="2" t="s">
        <v>275</v>
      </c>
      <c r="E138" s="3" t="s">
        <v>841</v>
      </c>
      <c r="F138" s="3" t="s">
        <v>277</v>
      </c>
    </row>
    <row r="139" spans="1:6" x14ac:dyDescent="0.3">
      <c r="A139" s="2">
        <v>138</v>
      </c>
      <c r="B139" s="3" t="s">
        <v>419</v>
      </c>
      <c r="C139" s="3" t="s">
        <v>607</v>
      </c>
      <c r="D139" s="2" t="s">
        <v>275</v>
      </c>
      <c r="E139" s="3" t="s">
        <v>841</v>
      </c>
      <c r="F139" s="3" t="s">
        <v>287</v>
      </c>
    </row>
    <row r="140" spans="1:6" x14ac:dyDescent="0.3">
      <c r="A140" s="2">
        <v>139</v>
      </c>
      <c r="B140" s="3" t="s">
        <v>331</v>
      </c>
      <c r="C140" s="3" t="s">
        <v>666</v>
      </c>
      <c r="D140" s="2" t="s">
        <v>275</v>
      </c>
      <c r="E140" s="3" t="s">
        <v>841</v>
      </c>
      <c r="F140" s="3" t="s">
        <v>277</v>
      </c>
    </row>
    <row r="141" spans="1:6" x14ac:dyDescent="0.3">
      <c r="A141" s="2">
        <v>140</v>
      </c>
      <c r="B141" s="3" t="s">
        <v>420</v>
      </c>
      <c r="C141" s="3" t="s">
        <v>667</v>
      </c>
      <c r="D141" s="2" t="s">
        <v>275</v>
      </c>
      <c r="E141" s="3" t="s">
        <v>841</v>
      </c>
      <c r="F141" s="3" t="s">
        <v>277</v>
      </c>
    </row>
    <row r="142" spans="1:6" x14ac:dyDescent="0.3">
      <c r="A142" s="2">
        <v>141</v>
      </c>
      <c r="B142" s="3" t="s">
        <v>409</v>
      </c>
      <c r="C142" s="3" t="s">
        <v>668</v>
      </c>
      <c r="D142" s="2" t="s">
        <v>275</v>
      </c>
      <c r="E142" s="3" t="s">
        <v>841</v>
      </c>
      <c r="F142" s="3" t="s">
        <v>277</v>
      </c>
    </row>
    <row r="143" spans="1:6" x14ac:dyDescent="0.3">
      <c r="A143" s="2">
        <v>142</v>
      </c>
      <c r="B143" s="3" t="s">
        <v>325</v>
      </c>
      <c r="C143" s="3" t="s">
        <v>669</v>
      </c>
      <c r="D143" s="2" t="s">
        <v>275</v>
      </c>
      <c r="E143" s="3" t="s">
        <v>841</v>
      </c>
      <c r="F143" s="3" t="s">
        <v>277</v>
      </c>
    </row>
    <row r="144" spans="1:6" x14ac:dyDescent="0.3">
      <c r="A144" s="2">
        <v>143</v>
      </c>
      <c r="B144" s="3" t="s">
        <v>334</v>
      </c>
      <c r="C144" s="3" t="s">
        <v>670</v>
      </c>
      <c r="D144" s="2" t="s">
        <v>275</v>
      </c>
      <c r="E144" s="3" t="s">
        <v>841</v>
      </c>
      <c r="F144" s="3" t="s">
        <v>276</v>
      </c>
    </row>
    <row r="145" spans="1:6" x14ac:dyDescent="0.3">
      <c r="A145" s="2">
        <v>144</v>
      </c>
      <c r="B145" s="3" t="s">
        <v>336</v>
      </c>
      <c r="C145" s="3" t="s">
        <v>671</v>
      </c>
      <c r="D145" s="2" t="s">
        <v>275</v>
      </c>
      <c r="E145" s="3" t="s">
        <v>841</v>
      </c>
      <c r="F145" s="3" t="s">
        <v>276</v>
      </c>
    </row>
    <row r="146" spans="1:6" x14ac:dyDescent="0.3">
      <c r="A146" s="2">
        <v>145</v>
      </c>
      <c r="B146" s="3" t="s">
        <v>421</v>
      </c>
      <c r="C146" s="3" t="s">
        <v>672</v>
      </c>
      <c r="D146" s="2" t="s">
        <v>275</v>
      </c>
      <c r="E146" s="3" t="s">
        <v>841</v>
      </c>
      <c r="F146" s="3" t="s">
        <v>277</v>
      </c>
    </row>
    <row r="147" spans="1:6" x14ac:dyDescent="0.3">
      <c r="A147" s="2">
        <v>146</v>
      </c>
      <c r="B147" s="3" t="s">
        <v>422</v>
      </c>
      <c r="C147" s="3" t="s">
        <v>610</v>
      </c>
      <c r="D147" s="2" t="s">
        <v>275</v>
      </c>
      <c r="E147" s="3" t="s">
        <v>841</v>
      </c>
      <c r="F147" s="3" t="s">
        <v>279</v>
      </c>
    </row>
    <row r="148" spans="1:6" x14ac:dyDescent="0.3">
      <c r="A148" s="2">
        <v>147</v>
      </c>
      <c r="B148" s="3" t="s">
        <v>354</v>
      </c>
      <c r="C148" s="3" t="s">
        <v>673</v>
      </c>
      <c r="D148" s="2" t="s">
        <v>275</v>
      </c>
      <c r="E148" s="3" t="s">
        <v>841</v>
      </c>
      <c r="F148" s="3" t="s">
        <v>277</v>
      </c>
    </row>
    <row r="149" spans="1:6" x14ac:dyDescent="0.3">
      <c r="A149" s="2">
        <v>148</v>
      </c>
      <c r="B149" s="3" t="s">
        <v>312</v>
      </c>
      <c r="C149" s="3" t="s">
        <v>603</v>
      </c>
      <c r="D149" s="2" t="s">
        <v>275</v>
      </c>
      <c r="E149" s="3" t="s">
        <v>841</v>
      </c>
      <c r="F149" s="3" t="s">
        <v>277</v>
      </c>
    </row>
    <row r="150" spans="1:6" x14ac:dyDescent="0.3">
      <c r="A150" s="2">
        <v>149</v>
      </c>
      <c r="B150" s="3" t="s">
        <v>423</v>
      </c>
      <c r="C150" s="3" t="s">
        <v>674</v>
      </c>
      <c r="D150" s="2" t="s">
        <v>275</v>
      </c>
      <c r="E150" s="3" t="s">
        <v>841</v>
      </c>
      <c r="F150" s="3" t="s">
        <v>277</v>
      </c>
    </row>
    <row r="151" spans="1:6" x14ac:dyDescent="0.3">
      <c r="A151" s="2">
        <v>150</v>
      </c>
      <c r="B151" s="3" t="s">
        <v>327</v>
      </c>
      <c r="C151" s="3" t="s">
        <v>675</v>
      </c>
      <c r="D151" s="2" t="s">
        <v>275</v>
      </c>
      <c r="E151" s="3" t="s">
        <v>841</v>
      </c>
      <c r="F151" s="3" t="s">
        <v>277</v>
      </c>
    </row>
    <row r="152" spans="1:6" x14ac:dyDescent="0.3">
      <c r="A152" s="2">
        <v>151</v>
      </c>
      <c r="B152" s="3" t="s">
        <v>337</v>
      </c>
      <c r="C152" s="3" t="s">
        <v>676</v>
      </c>
      <c r="D152" s="2" t="s">
        <v>275</v>
      </c>
      <c r="E152" s="3" t="s">
        <v>841</v>
      </c>
      <c r="F152" s="3" t="s">
        <v>277</v>
      </c>
    </row>
    <row r="153" spans="1:6" x14ac:dyDescent="0.3">
      <c r="A153" s="2">
        <v>152</v>
      </c>
      <c r="B153" s="3" t="s">
        <v>544</v>
      </c>
      <c r="C153" s="3" t="s">
        <v>677</v>
      </c>
      <c r="D153" s="2" t="s">
        <v>275</v>
      </c>
      <c r="E153" s="3" t="s">
        <v>842</v>
      </c>
      <c r="F153" s="3" t="s">
        <v>276</v>
      </c>
    </row>
    <row r="154" spans="1:6" x14ac:dyDescent="0.3">
      <c r="A154" s="2">
        <v>153</v>
      </c>
      <c r="B154" s="3" t="s">
        <v>354</v>
      </c>
      <c r="C154" s="3" t="s">
        <v>661</v>
      </c>
      <c r="D154" s="2" t="s">
        <v>275</v>
      </c>
      <c r="E154" s="3" t="s">
        <v>842</v>
      </c>
      <c r="F154" s="3" t="s">
        <v>277</v>
      </c>
    </row>
    <row r="155" spans="1:6" x14ac:dyDescent="0.3">
      <c r="A155" s="2">
        <v>154</v>
      </c>
      <c r="B155" s="3" t="s">
        <v>416</v>
      </c>
      <c r="C155" s="3" t="s">
        <v>678</v>
      </c>
      <c r="D155" s="2" t="s">
        <v>275</v>
      </c>
      <c r="E155" s="3" t="s">
        <v>842</v>
      </c>
      <c r="F155" s="3" t="s">
        <v>276</v>
      </c>
    </row>
    <row r="156" spans="1:6" x14ac:dyDescent="0.3">
      <c r="A156" s="2">
        <v>155</v>
      </c>
      <c r="B156" s="3" t="s">
        <v>405</v>
      </c>
      <c r="C156" s="3" t="s">
        <v>679</v>
      </c>
      <c r="D156" s="2" t="s">
        <v>275</v>
      </c>
      <c r="E156" s="3" t="s">
        <v>842</v>
      </c>
      <c r="F156" s="3" t="s">
        <v>296</v>
      </c>
    </row>
    <row r="157" spans="1:6" x14ac:dyDescent="0.3">
      <c r="A157" s="2">
        <v>156</v>
      </c>
      <c r="B157" s="3" t="s">
        <v>339</v>
      </c>
      <c r="C157" s="3" t="s">
        <v>680</v>
      </c>
      <c r="D157" s="2" t="s">
        <v>275</v>
      </c>
      <c r="E157" s="3" t="s">
        <v>842</v>
      </c>
      <c r="F157" s="3" t="s">
        <v>277</v>
      </c>
    </row>
    <row r="158" spans="1:6" x14ac:dyDescent="0.3">
      <c r="A158" s="2">
        <v>157</v>
      </c>
      <c r="B158" s="3" t="s">
        <v>360</v>
      </c>
      <c r="C158" s="3" t="s">
        <v>681</v>
      </c>
      <c r="D158" s="2" t="s">
        <v>275</v>
      </c>
      <c r="E158" s="3" t="s">
        <v>842</v>
      </c>
      <c r="F158" s="3" t="s">
        <v>277</v>
      </c>
    </row>
    <row r="159" spans="1:6" x14ac:dyDescent="0.3">
      <c r="A159" s="2">
        <v>158</v>
      </c>
      <c r="B159" s="3" t="s">
        <v>354</v>
      </c>
      <c r="C159" s="3" t="s">
        <v>682</v>
      </c>
      <c r="D159" s="2" t="s">
        <v>275</v>
      </c>
      <c r="E159" s="3" t="s">
        <v>842</v>
      </c>
      <c r="F159" s="3" t="s">
        <v>277</v>
      </c>
    </row>
    <row r="160" spans="1:6" x14ac:dyDescent="0.3">
      <c r="A160" s="2">
        <v>159</v>
      </c>
      <c r="B160" s="3" t="s">
        <v>414</v>
      </c>
      <c r="C160" s="3" t="s">
        <v>683</v>
      </c>
      <c r="D160" s="2" t="s">
        <v>275</v>
      </c>
      <c r="E160" s="3" t="s">
        <v>842</v>
      </c>
      <c r="F160" s="3" t="s">
        <v>287</v>
      </c>
    </row>
    <row r="161" spans="1:6" x14ac:dyDescent="0.3">
      <c r="A161" s="2">
        <v>160</v>
      </c>
      <c r="B161" s="3" t="s">
        <v>337</v>
      </c>
      <c r="C161" s="3" t="s">
        <v>665</v>
      </c>
      <c r="D161" s="2" t="s">
        <v>275</v>
      </c>
      <c r="E161" s="3" t="s">
        <v>842</v>
      </c>
      <c r="F161" s="3" t="s">
        <v>277</v>
      </c>
    </row>
    <row r="162" spans="1:6" x14ac:dyDescent="0.3">
      <c r="A162" s="2">
        <v>161</v>
      </c>
      <c r="B162" s="3" t="s">
        <v>331</v>
      </c>
      <c r="C162" s="3" t="s">
        <v>648</v>
      </c>
      <c r="D162" s="2" t="s">
        <v>275</v>
      </c>
      <c r="E162" s="3" t="s">
        <v>842</v>
      </c>
      <c r="F162" s="3" t="s">
        <v>277</v>
      </c>
    </row>
    <row r="163" spans="1:6" x14ac:dyDescent="0.3">
      <c r="A163" s="2">
        <v>162</v>
      </c>
      <c r="B163" s="3" t="s">
        <v>424</v>
      </c>
      <c r="C163" s="3" t="s">
        <v>684</v>
      </c>
      <c r="D163" s="2" t="s">
        <v>275</v>
      </c>
      <c r="E163" s="3" t="s">
        <v>842</v>
      </c>
      <c r="F163" s="3" t="s">
        <v>277</v>
      </c>
    </row>
    <row r="164" spans="1:6" x14ac:dyDescent="0.3">
      <c r="A164" s="2">
        <v>163</v>
      </c>
      <c r="B164" s="3" t="s">
        <v>405</v>
      </c>
      <c r="C164" s="3" t="s">
        <v>685</v>
      </c>
      <c r="D164" s="2" t="s">
        <v>275</v>
      </c>
      <c r="E164" s="3" t="s">
        <v>842</v>
      </c>
      <c r="F164" s="3" t="s">
        <v>278</v>
      </c>
    </row>
    <row r="165" spans="1:6" x14ac:dyDescent="0.3">
      <c r="A165" s="2">
        <v>164</v>
      </c>
      <c r="B165" s="3" t="s">
        <v>414</v>
      </c>
      <c r="C165" s="3" t="s">
        <v>686</v>
      </c>
      <c r="D165" s="2" t="s">
        <v>275</v>
      </c>
      <c r="E165" s="3" t="s">
        <v>842</v>
      </c>
      <c r="F165" s="3" t="s">
        <v>277</v>
      </c>
    </row>
    <row r="166" spans="1:6" x14ac:dyDescent="0.3">
      <c r="A166" s="2">
        <v>165</v>
      </c>
      <c r="B166" s="3" t="s">
        <v>425</v>
      </c>
      <c r="C166" s="3" t="s">
        <v>687</v>
      </c>
      <c r="D166" s="2" t="s">
        <v>275</v>
      </c>
      <c r="E166" s="3" t="s">
        <v>842</v>
      </c>
      <c r="F166" s="3" t="s">
        <v>277</v>
      </c>
    </row>
    <row r="167" spans="1:6" x14ac:dyDescent="0.3">
      <c r="A167" s="2">
        <v>166</v>
      </c>
      <c r="B167" s="3" t="s">
        <v>426</v>
      </c>
      <c r="C167" s="3" t="s">
        <v>656</v>
      </c>
      <c r="D167" s="2" t="s">
        <v>275</v>
      </c>
      <c r="E167" s="3" t="s">
        <v>842</v>
      </c>
      <c r="F167" s="3" t="s">
        <v>288</v>
      </c>
    </row>
    <row r="168" spans="1:6" x14ac:dyDescent="0.3">
      <c r="A168" s="2">
        <v>167</v>
      </c>
      <c r="B168" s="3" t="s">
        <v>427</v>
      </c>
      <c r="C168" s="3" t="s">
        <v>673</v>
      </c>
      <c r="D168" s="2" t="s">
        <v>275</v>
      </c>
      <c r="E168" s="3" t="s">
        <v>842</v>
      </c>
      <c r="F168" s="3" t="s">
        <v>277</v>
      </c>
    </row>
    <row r="169" spans="1:6" x14ac:dyDescent="0.3">
      <c r="A169" s="2">
        <v>168</v>
      </c>
      <c r="B169" s="3" t="s">
        <v>331</v>
      </c>
      <c r="C169" s="3" t="s">
        <v>688</v>
      </c>
      <c r="D169" s="2" t="s">
        <v>275</v>
      </c>
      <c r="E169" s="3" t="s">
        <v>842</v>
      </c>
      <c r="F169" s="3" t="s">
        <v>277</v>
      </c>
    </row>
    <row r="170" spans="1:6" x14ac:dyDescent="0.3">
      <c r="A170" s="2">
        <v>169</v>
      </c>
      <c r="B170" s="3" t="s">
        <v>316</v>
      </c>
      <c r="C170" s="3" t="s">
        <v>689</v>
      </c>
      <c r="D170" s="2" t="s">
        <v>275</v>
      </c>
      <c r="E170" s="3" t="s">
        <v>843</v>
      </c>
      <c r="F170" s="3" t="s">
        <v>280</v>
      </c>
    </row>
    <row r="171" spans="1:6" x14ac:dyDescent="0.3">
      <c r="A171" s="2">
        <v>170</v>
      </c>
      <c r="B171" s="3" t="s">
        <v>428</v>
      </c>
      <c r="C171" s="3" t="s">
        <v>690</v>
      </c>
      <c r="D171" s="2" t="s">
        <v>275</v>
      </c>
      <c r="E171" s="3" t="s">
        <v>843</v>
      </c>
      <c r="F171" s="3" t="s">
        <v>277</v>
      </c>
    </row>
    <row r="172" spans="1:6" x14ac:dyDescent="0.3">
      <c r="A172" s="2">
        <v>171</v>
      </c>
      <c r="B172" s="3" t="s">
        <v>339</v>
      </c>
      <c r="C172" s="3" t="s">
        <v>691</v>
      </c>
      <c r="D172" s="2" t="s">
        <v>275</v>
      </c>
      <c r="E172" s="3" t="s">
        <v>843</v>
      </c>
      <c r="F172" s="3" t="s">
        <v>277</v>
      </c>
    </row>
    <row r="173" spans="1:6" x14ac:dyDescent="0.3">
      <c r="A173" s="2">
        <v>172</v>
      </c>
      <c r="B173" s="3" t="s">
        <v>312</v>
      </c>
      <c r="C173" s="3" t="s">
        <v>692</v>
      </c>
      <c r="D173" s="2" t="s">
        <v>275</v>
      </c>
      <c r="E173" s="3" t="s">
        <v>843</v>
      </c>
      <c r="F173" s="3" t="s">
        <v>276</v>
      </c>
    </row>
    <row r="174" spans="1:6" x14ac:dyDescent="0.3">
      <c r="A174" s="2">
        <v>173</v>
      </c>
      <c r="B174" s="3" t="s">
        <v>354</v>
      </c>
      <c r="C174" s="3" t="s">
        <v>693</v>
      </c>
      <c r="D174" s="2" t="s">
        <v>275</v>
      </c>
      <c r="E174" s="3" t="s">
        <v>843</v>
      </c>
      <c r="F174" s="3" t="s">
        <v>277</v>
      </c>
    </row>
    <row r="175" spans="1:6" x14ac:dyDescent="0.3">
      <c r="A175" s="2">
        <v>174</v>
      </c>
      <c r="B175" s="3" t="s">
        <v>429</v>
      </c>
      <c r="C175" s="3" t="s">
        <v>694</v>
      </c>
      <c r="D175" s="2" t="s">
        <v>275</v>
      </c>
      <c r="E175" s="3" t="s">
        <v>843</v>
      </c>
      <c r="F175" s="3" t="s">
        <v>277</v>
      </c>
    </row>
    <row r="176" spans="1:6" x14ac:dyDescent="0.3">
      <c r="A176" s="2">
        <v>175</v>
      </c>
      <c r="B176" s="3" t="s">
        <v>312</v>
      </c>
      <c r="C176" s="3" t="s">
        <v>695</v>
      </c>
      <c r="D176" s="2" t="s">
        <v>275</v>
      </c>
      <c r="E176" s="3" t="s">
        <v>843</v>
      </c>
      <c r="F176" s="3" t="s">
        <v>277</v>
      </c>
    </row>
    <row r="177" spans="1:6" x14ac:dyDescent="0.3">
      <c r="A177" s="2">
        <v>176</v>
      </c>
      <c r="B177" s="3" t="s">
        <v>349</v>
      </c>
      <c r="C177" s="3" t="s">
        <v>696</v>
      </c>
      <c r="D177" s="2" t="s">
        <v>275</v>
      </c>
      <c r="E177" s="3" t="s">
        <v>843</v>
      </c>
      <c r="F177" s="3" t="s">
        <v>289</v>
      </c>
    </row>
    <row r="178" spans="1:6" x14ac:dyDescent="0.3">
      <c r="A178" s="2">
        <v>177</v>
      </c>
      <c r="B178" s="3" t="s">
        <v>430</v>
      </c>
      <c r="C178" s="3" t="s">
        <v>697</v>
      </c>
      <c r="D178" s="2" t="s">
        <v>275</v>
      </c>
      <c r="E178" s="3" t="s">
        <v>843</v>
      </c>
      <c r="F178" s="3" t="s">
        <v>280</v>
      </c>
    </row>
    <row r="179" spans="1:6" x14ac:dyDescent="0.3">
      <c r="A179" s="2">
        <v>178</v>
      </c>
      <c r="B179" s="3" t="s">
        <v>431</v>
      </c>
      <c r="C179" s="3" t="s">
        <v>698</v>
      </c>
      <c r="D179" s="2" t="s">
        <v>275</v>
      </c>
      <c r="E179" s="3" t="s">
        <v>843</v>
      </c>
      <c r="F179" s="3" t="s">
        <v>277</v>
      </c>
    </row>
    <row r="180" spans="1:6" x14ac:dyDescent="0.3">
      <c r="A180" s="2">
        <v>179</v>
      </c>
      <c r="B180" s="3" t="s">
        <v>339</v>
      </c>
      <c r="C180" s="3" t="s">
        <v>687</v>
      </c>
      <c r="D180" s="2" t="s">
        <v>275</v>
      </c>
      <c r="E180" s="3" t="s">
        <v>843</v>
      </c>
      <c r="F180" s="3" t="s">
        <v>277</v>
      </c>
    </row>
    <row r="181" spans="1:6" x14ac:dyDescent="0.3">
      <c r="A181" s="2">
        <v>180</v>
      </c>
      <c r="B181" s="3" t="s">
        <v>319</v>
      </c>
      <c r="C181" s="3" t="s">
        <v>699</v>
      </c>
      <c r="D181" s="2" t="s">
        <v>275</v>
      </c>
      <c r="E181" s="3" t="s">
        <v>843</v>
      </c>
      <c r="F181" s="3" t="s">
        <v>276</v>
      </c>
    </row>
    <row r="182" spans="1:6" x14ac:dyDescent="0.3">
      <c r="A182" s="2">
        <v>181</v>
      </c>
      <c r="B182" s="3" t="s">
        <v>432</v>
      </c>
      <c r="C182" s="3" t="s">
        <v>700</v>
      </c>
      <c r="D182" s="2" t="s">
        <v>275</v>
      </c>
      <c r="E182" s="3" t="s">
        <v>282</v>
      </c>
      <c r="F182" s="3" t="s">
        <v>276</v>
      </c>
    </row>
    <row r="183" spans="1:6" x14ac:dyDescent="0.3">
      <c r="A183" s="2">
        <v>182</v>
      </c>
      <c r="B183" s="3" t="s">
        <v>409</v>
      </c>
      <c r="C183" s="3" t="s">
        <v>701</v>
      </c>
      <c r="D183" s="2" t="s">
        <v>275</v>
      </c>
      <c r="E183" s="3" t="s">
        <v>282</v>
      </c>
      <c r="F183" s="3" t="s">
        <v>278</v>
      </c>
    </row>
    <row r="184" spans="1:6" x14ac:dyDescent="0.3">
      <c r="A184" s="2">
        <v>183</v>
      </c>
      <c r="B184" s="3" t="s">
        <v>354</v>
      </c>
      <c r="C184" s="3" t="s">
        <v>611</v>
      </c>
      <c r="D184" s="2" t="s">
        <v>275</v>
      </c>
      <c r="E184" s="3" t="s">
        <v>282</v>
      </c>
      <c r="F184" s="3" t="s">
        <v>276</v>
      </c>
    </row>
    <row r="185" spans="1:6" x14ac:dyDescent="0.3">
      <c r="A185" s="2">
        <v>184</v>
      </c>
      <c r="B185" s="3" t="s">
        <v>419</v>
      </c>
      <c r="C185" s="3" t="s">
        <v>692</v>
      </c>
      <c r="D185" s="2" t="s">
        <v>275</v>
      </c>
      <c r="E185" s="3" t="s">
        <v>282</v>
      </c>
      <c r="F185" s="3" t="s">
        <v>276</v>
      </c>
    </row>
    <row r="186" spans="1:6" x14ac:dyDescent="0.3">
      <c r="A186" s="2">
        <v>185</v>
      </c>
      <c r="B186" s="3" t="s">
        <v>419</v>
      </c>
      <c r="C186" s="3" t="s">
        <v>702</v>
      </c>
      <c r="D186" s="2" t="s">
        <v>275</v>
      </c>
      <c r="E186" s="3" t="s">
        <v>282</v>
      </c>
      <c r="F186" s="3" t="s">
        <v>279</v>
      </c>
    </row>
    <row r="187" spans="1:6" x14ac:dyDescent="0.3">
      <c r="A187" s="2">
        <v>186</v>
      </c>
      <c r="B187" s="3" t="s">
        <v>433</v>
      </c>
      <c r="C187" s="3" t="s">
        <v>703</v>
      </c>
      <c r="D187" s="2" t="s">
        <v>275</v>
      </c>
      <c r="E187" s="3" t="s">
        <v>282</v>
      </c>
      <c r="F187" s="3" t="s">
        <v>290</v>
      </c>
    </row>
    <row r="188" spans="1:6" x14ac:dyDescent="0.3">
      <c r="A188" s="2">
        <v>187</v>
      </c>
      <c r="B188" s="3" t="s">
        <v>434</v>
      </c>
      <c r="C188" s="3" t="s">
        <v>704</v>
      </c>
      <c r="D188" s="2" t="s">
        <v>275</v>
      </c>
      <c r="E188" s="3" t="s">
        <v>282</v>
      </c>
      <c r="F188" s="3" t="s">
        <v>277</v>
      </c>
    </row>
    <row r="189" spans="1:6" x14ac:dyDescent="0.3">
      <c r="A189" s="2">
        <v>188</v>
      </c>
      <c r="B189" s="3" t="s">
        <v>435</v>
      </c>
      <c r="C189" s="3" t="s">
        <v>705</v>
      </c>
      <c r="D189" s="2" t="s">
        <v>275</v>
      </c>
      <c r="E189" s="3" t="s">
        <v>282</v>
      </c>
      <c r="F189" s="3" t="s">
        <v>278</v>
      </c>
    </row>
    <row r="190" spans="1:6" x14ac:dyDescent="0.3">
      <c r="A190" s="2">
        <v>189</v>
      </c>
      <c r="B190" s="3" t="s">
        <v>414</v>
      </c>
      <c r="C190" s="3" t="s">
        <v>706</v>
      </c>
      <c r="D190" s="2" t="s">
        <v>275</v>
      </c>
      <c r="E190" s="3" t="s">
        <v>282</v>
      </c>
      <c r="F190" s="3" t="s">
        <v>278</v>
      </c>
    </row>
    <row r="191" spans="1:6" x14ac:dyDescent="0.3">
      <c r="A191" s="2">
        <v>190</v>
      </c>
      <c r="B191" s="3" t="s">
        <v>436</v>
      </c>
      <c r="C191" s="3" t="s">
        <v>707</v>
      </c>
      <c r="D191" s="2" t="s">
        <v>275</v>
      </c>
      <c r="E191" s="3" t="s">
        <v>283</v>
      </c>
      <c r="F191" s="3" t="s">
        <v>280</v>
      </c>
    </row>
    <row r="192" spans="1:6" x14ac:dyDescent="0.3">
      <c r="A192" s="2">
        <v>191</v>
      </c>
      <c r="B192" s="3" t="s">
        <v>437</v>
      </c>
      <c r="C192" s="3" t="s">
        <v>708</v>
      </c>
      <c r="D192" s="2" t="s">
        <v>275</v>
      </c>
      <c r="E192" s="3" t="s">
        <v>283</v>
      </c>
      <c r="F192" s="3" t="s">
        <v>277</v>
      </c>
    </row>
    <row r="193" spans="1:6" x14ac:dyDescent="0.3">
      <c r="A193" s="2">
        <v>192</v>
      </c>
      <c r="B193" s="3" t="s">
        <v>545</v>
      </c>
      <c r="C193" s="3" t="s">
        <v>709</v>
      </c>
      <c r="D193" s="2" t="s">
        <v>275</v>
      </c>
      <c r="E193" s="3" t="s">
        <v>283</v>
      </c>
      <c r="F193" s="3" t="s">
        <v>277</v>
      </c>
    </row>
    <row r="194" spans="1:6" x14ac:dyDescent="0.3">
      <c r="A194" s="2">
        <v>193</v>
      </c>
      <c r="B194" s="3" t="s">
        <v>433</v>
      </c>
      <c r="C194" s="3" t="s">
        <v>710</v>
      </c>
      <c r="D194" s="2" t="s">
        <v>275</v>
      </c>
      <c r="E194" s="3" t="s">
        <v>283</v>
      </c>
      <c r="F194" s="3" t="s">
        <v>286</v>
      </c>
    </row>
    <row r="195" spans="1:6" x14ac:dyDescent="0.3">
      <c r="A195" s="2">
        <v>194</v>
      </c>
      <c r="B195" s="3" t="s">
        <v>438</v>
      </c>
      <c r="C195" s="3" t="s">
        <v>711</v>
      </c>
      <c r="D195" s="2" t="s">
        <v>275</v>
      </c>
      <c r="E195" s="3" t="s">
        <v>283</v>
      </c>
      <c r="F195" s="3" t="s">
        <v>279</v>
      </c>
    </row>
    <row r="196" spans="1:6" x14ac:dyDescent="0.3">
      <c r="A196" s="2">
        <v>195</v>
      </c>
      <c r="B196" s="3" t="s">
        <v>423</v>
      </c>
      <c r="C196" s="3" t="s">
        <v>712</v>
      </c>
      <c r="D196" s="2" t="s">
        <v>275</v>
      </c>
      <c r="E196" s="3" t="s">
        <v>283</v>
      </c>
      <c r="F196" s="3" t="s">
        <v>278</v>
      </c>
    </row>
    <row r="197" spans="1:6" x14ac:dyDescent="0.3">
      <c r="A197" s="2">
        <v>196</v>
      </c>
      <c r="B197" s="3" t="s">
        <v>439</v>
      </c>
      <c r="C197" s="3" t="s">
        <v>713</v>
      </c>
      <c r="D197" s="2" t="s">
        <v>275</v>
      </c>
      <c r="E197" s="3" t="s">
        <v>283</v>
      </c>
      <c r="F197" s="3" t="s">
        <v>278</v>
      </c>
    </row>
    <row r="198" spans="1:6" x14ac:dyDescent="0.3">
      <c r="A198" s="2">
        <v>197</v>
      </c>
      <c r="B198" s="3" t="s">
        <v>440</v>
      </c>
      <c r="C198" s="3" t="s">
        <v>714</v>
      </c>
      <c r="D198" s="2" t="s">
        <v>275</v>
      </c>
      <c r="E198" s="3" t="s">
        <v>283</v>
      </c>
      <c r="F198" s="3" t="s">
        <v>277</v>
      </c>
    </row>
    <row r="199" spans="1:6" x14ac:dyDescent="0.3">
      <c r="A199" s="2">
        <v>198</v>
      </c>
      <c r="B199" s="3" t="s">
        <v>358</v>
      </c>
      <c r="C199" s="3" t="s">
        <v>715</v>
      </c>
      <c r="D199" s="2" t="s">
        <v>275</v>
      </c>
      <c r="E199" s="3" t="s">
        <v>283</v>
      </c>
      <c r="F199" s="3" t="s">
        <v>276</v>
      </c>
    </row>
    <row r="200" spans="1:6" x14ac:dyDescent="0.3">
      <c r="A200" s="2">
        <v>199</v>
      </c>
      <c r="B200" s="3" t="s">
        <v>546</v>
      </c>
      <c r="C200" s="3" t="s">
        <v>350</v>
      </c>
      <c r="D200" s="2" t="s">
        <v>275</v>
      </c>
      <c r="E200" s="3" t="s">
        <v>283</v>
      </c>
      <c r="F200" s="3" t="s">
        <v>280</v>
      </c>
    </row>
    <row r="201" spans="1:6" x14ac:dyDescent="0.3">
      <c r="A201" s="2">
        <v>200</v>
      </c>
      <c r="B201" s="3" t="s">
        <v>441</v>
      </c>
      <c r="C201" s="3" t="s">
        <v>716</v>
      </c>
      <c r="D201" s="2" t="s">
        <v>285</v>
      </c>
      <c r="E201" s="3" t="s">
        <v>844</v>
      </c>
      <c r="F201" s="3" t="s">
        <v>276</v>
      </c>
    </row>
    <row r="202" spans="1:6" x14ac:dyDescent="0.3">
      <c r="A202" s="2">
        <v>201</v>
      </c>
      <c r="B202" s="3" t="s">
        <v>442</v>
      </c>
      <c r="C202" s="3" t="s">
        <v>717</v>
      </c>
      <c r="D202" s="2" t="s">
        <v>285</v>
      </c>
      <c r="E202" s="3" t="s">
        <v>844</v>
      </c>
      <c r="F202" s="3" t="s">
        <v>291</v>
      </c>
    </row>
    <row r="203" spans="1:6" x14ac:dyDescent="0.3">
      <c r="A203" s="2">
        <v>202</v>
      </c>
      <c r="B203" s="3" t="s">
        <v>443</v>
      </c>
      <c r="C203" s="3" t="s">
        <v>718</v>
      </c>
      <c r="D203" s="2" t="s">
        <v>285</v>
      </c>
      <c r="E203" s="3" t="s">
        <v>844</v>
      </c>
      <c r="F203" s="3" t="s">
        <v>277</v>
      </c>
    </row>
    <row r="204" spans="1:6" x14ac:dyDescent="0.3">
      <c r="A204" s="2">
        <v>203</v>
      </c>
      <c r="B204" s="3" t="s">
        <v>444</v>
      </c>
      <c r="C204" s="3" t="s">
        <v>719</v>
      </c>
      <c r="D204" s="2" t="s">
        <v>285</v>
      </c>
      <c r="E204" s="3" t="s">
        <v>844</v>
      </c>
      <c r="F204" s="3" t="s">
        <v>277</v>
      </c>
    </row>
    <row r="205" spans="1:6" x14ac:dyDescent="0.3">
      <c r="A205" s="2">
        <v>204</v>
      </c>
      <c r="B205" s="3" t="s">
        <v>445</v>
      </c>
      <c r="C205" s="3" t="s">
        <v>720</v>
      </c>
      <c r="D205" s="2" t="s">
        <v>285</v>
      </c>
      <c r="E205" s="3" t="s">
        <v>844</v>
      </c>
      <c r="F205" s="3" t="s">
        <v>849</v>
      </c>
    </row>
    <row r="206" spans="1:6" x14ac:dyDescent="0.3">
      <c r="A206" s="2">
        <v>205</v>
      </c>
      <c r="B206" s="3" t="s">
        <v>547</v>
      </c>
      <c r="C206" s="3" t="s">
        <v>721</v>
      </c>
      <c r="D206" s="2" t="s">
        <v>285</v>
      </c>
      <c r="E206" s="3" t="s">
        <v>844</v>
      </c>
      <c r="F206" s="3" t="s">
        <v>278</v>
      </c>
    </row>
    <row r="207" spans="1:6" x14ac:dyDescent="0.3">
      <c r="A207" s="2">
        <v>206</v>
      </c>
      <c r="B207" s="3" t="s">
        <v>383</v>
      </c>
      <c r="C207" s="3" t="s">
        <v>722</v>
      </c>
      <c r="D207" s="2" t="s">
        <v>285</v>
      </c>
      <c r="E207" s="3" t="s">
        <v>845</v>
      </c>
      <c r="F207" s="3" t="s">
        <v>287</v>
      </c>
    </row>
    <row r="208" spans="1:6" x14ac:dyDescent="0.3">
      <c r="A208" s="2">
        <v>207</v>
      </c>
      <c r="B208" s="3" t="s">
        <v>446</v>
      </c>
      <c r="C208" s="3" t="s">
        <v>683</v>
      </c>
      <c r="D208" s="2" t="s">
        <v>285</v>
      </c>
      <c r="E208" s="3" t="s">
        <v>845</v>
      </c>
      <c r="F208" s="3" t="s">
        <v>287</v>
      </c>
    </row>
    <row r="209" spans="1:6" x14ac:dyDescent="0.3">
      <c r="A209" s="2">
        <v>208</v>
      </c>
      <c r="B209" s="3" t="s">
        <v>447</v>
      </c>
      <c r="C209" s="3" t="s">
        <v>723</v>
      </c>
      <c r="D209" s="2" t="s">
        <v>285</v>
      </c>
      <c r="E209" s="3" t="s">
        <v>845</v>
      </c>
      <c r="F209" s="3" t="s">
        <v>276</v>
      </c>
    </row>
    <row r="210" spans="1:6" x14ac:dyDescent="0.3">
      <c r="A210" s="2">
        <v>209</v>
      </c>
      <c r="B210" s="3" t="s">
        <v>448</v>
      </c>
      <c r="C210" s="3" t="s">
        <v>724</v>
      </c>
      <c r="D210" s="2" t="s">
        <v>285</v>
      </c>
      <c r="E210" s="3" t="s">
        <v>845</v>
      </c>
      <c r="F210" s="3" t="s">
        <v>286</v>
      </c>
    </row>
    <row r="211" spans="1:6" x14ac:dyDescent="0.3">
      <c r="A211" s="2">
        <v>210</v>
      </c>
      <c r="B211" s="3" t="s">
        <v>541</v>
      </c>
      <c r="C211" s="3" t="s">
        <v>725</v>
      </c>
      <c r="D211" s="2" t="s">
        <v>285</v>
      </c>
      <c r="E211" s="3" t="s">
        <v>845</v>
      </c>
      <c r="F211" s="3" t="s">
        <v>276</v>
      </c>
    </row>
    <row r="212" spans="1:6" x14ac:dyDescent="0.3">
      <c r="A212" s="2">
        <v>211</v>
      </c>
      <c r="B212" s="3" t="s">
        <v>541</v>
      </c>
      <c r="C212" s="3" t="s">
        <v>725</v>
      </c>
      <c r="D212" s="2" t="s">
        <v>285</v>
      </c>
      <c r="E212" s="3" t="s">
        <v>845</v>
      </c>
      <c r="F212" s="3" t="s">
        <v>276</v>
      </c>
    </row>
    <row r="213" spans="1:6" x14ac:dyDescent="0.3">
      <c r="A213" s="2">
        <v>212</v>
      </c>
      <c r="B213" s="3" t="s">
        <v>449</v>
      </c>
      <c r="C213" s="3" t="s">
        <v>726</v>
      </c>
      <c r="D213" s="2" t="s">
        <v>285</v>
      </c>
      <c r="E213" s="3" t="s">
        <v>845</v>
      </c>
      <c r="F213" s="3" t="s">
        <v>278</v>
      </c>
    </row>
    <row r="214" spans="1:6" x14ac:dyDescent="0.3">
      <c r="A214" s="2">
        <v>213</v>
      </c>
      <c r="B214" s="3" t="s">
        <v>450</v>
      </c>
      <c r="C214" s="3" t="s">
        <v>727</v>
      </c>
      <c r="D214" s="2" t="s">
        <v>285</v>
      </c>
      <c r="E214" s="3" t="s">
        <v>845</v>
      </c>
      <c r="F214" s="3" t="s">
        <v>277</v>
      </c>
    </row>
    <row r="215" spans="1:6" x14ac:dyDescent="0.3">
      <c r="A215" s="2">
        <v>214</v>
      </c>
      <c r="B215" s="3" t="s">
        <v>451</v>
      </c>
      <c r="C215" s="3" t="s">
        <v>728</v>
      </c>
      <c r="D215" s="2" t="s">
        <v>285</v>
      </c>
      <c r="E215" s="3" t="s">
        <v>845</v>
      </c>
      <c r="F215" s="3" t="s">
        <v>277</v>
      </c>
    </row>
    <row r="216" spans="1:6" x14ac:dyDescent="0.3">
      <c r="A216" s="2">
        <v>215</v>
      </c>
      <c r="B216" s="3" t="s">
        <v>452</v>
      </c>
      <c r="C216" s="3" t="s">
        <v>729</v>
      </c>
      <c r="D216" s="2" t="s">
        <v>285</v>
      </c>
      <c r="E216" s="3" t="s">
        <v>845</v>
      </c>
      <c r="F216" s="3" t="s">
        <v>277</v>
      </c>
    </row>
    <row r="217" spans="1:6" x14ac:dyDescent="0.3">
      <c r="A217" s="2">
        <v>216</v>
      </c>
      <c r="B217" s="3" t="s">
        <v>453</v>
      </c>
      <c r="C217" s="3" t="s">
        <v>730</v>
      </c>
      <c r="D217" s="2" t="s">
        <v>285</v>
      </c>
      <c r="E217" s="3" t="s">
        <v>845</v>
      </c>
      <c r="F217" s="3" t="s">
        <v>278</v>
      </c>
    </row>
    <row r="218" spans="1:6" x14ac:dyDescent="0.3">
      <c r="A218" s="2">
        <v>217</v>
      </c>
      <c r="B218" s="3" t="s">
        <v>454</v>
      </c>
      <c r="C218" s="3" t="s">
        <v>731</v>
      </c>
      <c r="D218" s="2" t="s">
        <v>285</v>
      </c>
      <c r="E218" s="3" t="s">
        <v>845</v>
      </c>
      <c r="F218" s="3" t="s">
        <v>277</v>
      </c>
    </row>
    <row r="219" spans="1:6" x14ac:dyDescent="0.3">
      <c r="A219" s="2">
        <v>218</v>
      </c>
      <c r="B219" s="3" t="s">
        <v>455</v>
      </c>
      <c r="C219" s="3" t="s">
        <v>732</v>
      </c>
      <c r="D219" s="2" t="s">
        <v>285</v>
      </c>
      <c r="E219" s="3" t="s">
        <v>845</v>
      </c>
      <c r="F219" s="3" t="s">
        <v>278</v>
      </c>
    </row>
    <row r="220" spans="1:6" x14ac:dyDescent="0.3">
      <c r="A220" s="2">
        <v>219</v>
      </c>
      <c r="B220" s="3" t="s">
        <v>456</v>
      </c>
      <c r="C220" s="3" t="s">
        <v>733</v>
      </c>
      <c r="D220" s="2" t="s">
        <v>285</v>
      </c>
      <c r="E220" s="3" t="s">
        <v>845</v>
      </c>
      <c r="F220" s="3" t="s">
        <v>287</v>
      </c>
    </row>
    <row r="221" spans="1:6" x14ac:dyDescent="0.3">
      <c r="A221" s="2">
        <v>220</v>
      </c>
      <c r="B221" s="3" t="s">
        <v>457</v>
      </c>
      <c r="C221" s="3" t="s">
        <v>734</v>
      </c>
      <c r="D221" s="2" t="s">
        <v>285</v>
      </c>
      <c r="E221" s="3" t="s">
        <v>845</v>
      </c>
      <c r="F221" s="3" t="s">
        <v>277</v>
      </c>
    </row>
    <row r="222" spans="1:6" x14ac:dyDescent="0.3">
      <c r="A222" s="2">
        <v>221</v>
      </c>
      <c r="B222" s="3" t="s">
        <v>458</v>
      </c>
      <c r="C222" s="3" t="s">
        <v>720</v>
      </c>
      <c r="D222" s="2" t="s">
        <v>285</v>
      </c>
      <c r="E222" s="3" t="s">
        <v>845</v>
      </c>
      <c r="F222" s="3" t="s">
        <v>292</v>
      </c>
    </row>
    <row r="223" spans="1:6" x14ac:dyDescent="0.3">
      <c r="A223" s="2">
        <v>222</v>
      </c>
      <c r="B223" s="3" t="s">
        <v>375</v>
      </c>
      <c r="C223" s="3" t="s">
        <v>735</v>
      </c>
      <c r="D223" s="2" t="s">
        <v>285</v>
      </c>
      <c r="E223" s="3" t="s">
        <v>845</v>
      </c>
      <c r="F223" s="3" t="s">
        <v>277</v>
      </c>
    </row>
    <row r="224" spans="1:6" x14ac:dyDescent="0.3">
      <c r="A224" s="2">
        <v>223</v>
      </c>
      <c r="B224" s="3" t="s">
        <v>459</v>
      </c>
      <c r="C224" s="3" t="s">
        <v>736</v>
      </c>
      <c r="D224" s="2" t="s">
        <v>285</v>
      </c>
      <c r="E224" s="3" t="s">
        <v>846</v>
      </c>
      <c r="F224" s="3" t="s">
        <v>280</v>
      </c>
    </row>
    <row r="225" spans="1:6" x14ac:dyDescent="0.3">
      <c r="A225" s="2">
        <v>224</v>
      </c>
      <c r="B225" s="3" t="s">
        <v>460</v>
      </c>
      <c r="C225" s="3" t="s">
        <v>737</v>
      </c>
      <c r="D225" s="2" t="s">
        <v>285</v>
      </c>
      <c r="E225" s="3" t="s">
        <v>846</v>
      </c>
      <c r="F225" s="3" t="s">
        <v>276</v>
      </c>
    </row>
    <row r="226" spans="1:6" x14ac:dyDescent="0.3">
      <c r="A226" s="2">
        <v>225</v>
      </c>
      <c r="B226" s="3" t="s">
        <v>461</v>
      </c>
      <c r="C226" s="3" t="s">
        <v>738</v>
      </c>
      <c r="D226" s="2" t="s">
        <v>285</v>
      </c>
      <c r="E226" s="3" t="s">
        <v>846</v>
      </c>
      <c r="F226" s="3" t="s">
        <v>277</v>
      </c>
    </row>
    <row r="227" spans="1:6" x14ac:dyDescent="0.3">
      <c r="A227" s="2">
        <v>226</v>
      </c>
      <c r="B227" s="3" t="s">
        <v>455</v>
      </c>
      <c r="C227" s="3" t="s">
        <v>739</v>
      </c>
      <c r="D227" s="2" t="s">
        <v>285</v>
      </c>
      <c r="E227" s="3" t="s">
        <v>846</v>
      </c>
      <c r="F227" s="3" t="s">
        <v>276</v>
      </c>
    </row>
    <row r="228" spans="1:6" x14ac:dyDescent="0.3">
      <c r="A228" s="2">
        <v>227</v>
      </c>
      <c r="B228" s="3" t="s">
        <v>458</v>
      </c>
      <c r="C228" s="3" t="s">
        <v>740</v>
      </c>
      <c r="D228" s="2" t="s">
        <v>285</v>
      </c>
      <c r="E228" s="3" t="s">
        <v>846</v>
      </c>
      <c r="F228" s="3" t="s">
        <v>276</v>
      </c>
    </row>
    <row r="229" spans="1:6" x14ac:dyDescent="0.3">
      <c r="A229" s="2">
        <v>228</v>
      </c>
      <c r="B229" s="3" t="s">
        <v>462</v>
      </c>
      <c r="C229" s="3" t="s">
        <v>741</v>
      </c>
      <c r="D229" s="2" t="s">
        <v>285</v>
      </c>
      <c r="E229" s="3" t="s">
        <v>846</v>
      </c>
      <c r="F229" s="3" t="s">
        <v>279</v>
      </c>
    </row>
    <row r="230" spans="1:6" x14ac:dyDescent="0.3">
      <c r="A230" s="2">
        <v>229</v>
      </c>
      <c r="B230" s="3" t="s">
        <v>463</v>
      </c>
      <c r="C230" s="3" t="s">
        <v>742</v>
      </c>
      <c r="D230" s="2" t="s">
        <v>285</v>
      </c>
      <c r="E230" s="3" t="s">
        <v>846</v>
      </c>
      <c r="F230" s="3" t="s">
        <v>276</v>
      </c>
    </row>
    <row r="231" spans="1:6" x14ac:dyDescent="0.3">
      <c r="A231" s="2">
        <v>230</v>
      </c>
      <c r="B231" s="3" t="s">
        <v>389</v>
      </c>
      <c r="C231" s="3" t="s">
        <v>743</v>
      </c>
      <c r="D231" s="2" t="s">
        <v>285</v>
      </c>
      <c r="E231" s="3" t="s">
        <v>846</v>
      </c>
      <c r="F231" s="3" t="s">
        <v>276</v>
      </c>
    </row>
    <row r="232" spans="1:6" x14ac:dyDescent="0.3">
      <c r="A232" s="2">
        <v>231</v>
      </c>
      <c r="B232" s="3" t="s">
        <v>464</v>
      </c>
      <c r="C232" s="3" t="s">
        <v>570</v>
      </c>
      <c r="D232" s="2" t="s">
        <v>285</v>
      </c>
      <c r="E232" s="3" t="s">
        <v>846</v>
      </c>
      <c r="F232" s="3" t="s">
        <v>276</v>
      </c>
    </row>
    <row r="233" spans="1:6" x14ac:dyDescent="0.3">
      <c r="A233" s="2">
        <v>232</v>
      </c>
      <c r="B233" s="3" t="s">
        <v>548</v>
      </c>
      <c r="C233" s="3" t="s">
        <v>633</v>
      </c>
      <c r="D233" s="2" t="s">
        <v>285</v>
      </c>
      <c r="E233" s="3" t="s">
        <v>846</v>
      </c>
      <c r="F233" s="3" t="s">
        <v>278</v>
      </c>
    </row>
    <row r="234" spans="1:6" x14ac:dyDescent="0.3">
      <c r="A234" s="2">
        <v>233</v>
      </c>
      <c r="B234" s="3" t="s">
        <v>465</v>
      </c>
      <c r="C234" s="3" t="s">
        <v>563</v>
      </c>
      <c r="D234" s="2" t="s">
        <v>285</v>
      </c>
      <c r="E234" s="3" t="s">
        <v>846</v>
      </c>
      <c r="F234" s="3" t="s">
        <v>276</v>
      </c>
    </row>
    <row r="235" spans="1:6" x14ac:dyDescent="0.3">
      <c r="A235" s="2">
        <v>234</v>
      </c>
      <c r="B235" s="3" t="s">
        <v>457</v>
      </c>
      <c r="C235" s="3" t="s">
        <v>563</v>
      </c>
      <c r="D235" s="2" t="s">
        <v>285</v>
      </c>
      <c r="E235" s="3" t="s">
        <v>846</v>
      </c>
      <c r="F235" s="3" t="s">
        <v>277</v>
      </c>
    </row>
    <row r="236" spans="1:6" x14ac:dyDescent="0.3">
      <c r="A236" s="2">
        <v>235</v>
      </c>
      <c r="B236" s="3" t="s">
        <v>382</v>
      </c>
      <c r="C236" s="3" t="s">
        <v>603</v>
      </c>
      <c r="D236" s="2" t="s">
        <v>285</v>
      </c>
      <c r="E236" s="3" t="s">
        <v>846</v>
      </c>
      <c r="F236" s="3" t="s">
        <v>277</v>
      </c>
    </row>
    <row r="237" spans="1:6" x14ac:dyDescent="0.3">
      <c r="A237" s="2">
        <v>236</v>
      </c>
      <c r="B237" s="3" t="s">
        <v>466</v>
      </c>
      <c r="C237" s="3" t="s">
        <v>744</v>
      </c>
      <c r="D237" s="2" t="s">
        <v>285</v>
      </c>
      <c r="E237" s="3" t="s">
        <v>847</v>
      </c>
      <c r="F237" s="3" t="s">
        <v>277</v>
      </c>
    </row>
    <row r="238" spans="1:6" x14ac:dyDescent="0.3">
      <c r="A238" s="2">
        <v>237</v>
      </c>
      <c r="B238" s="3" t="s">
        <v>467</v>
      </c>
      <c r="C238" s="3" t="s">
        <v>745</v>
      </c>
      <c r="D238" s="2" t="s">
        <v>285</v>
      </c>
      <c r="E238" s="3" t="s">
        <v>847</v>
      </c>
      <c r="F238" s="3" t="s">
        <v>286</v>
      </c>
    </row>
    <row r="239" spans="1:6" x14ac:dyDescent="0.3">
      <c r="A239" s="2">
        <v>238</v>
      </c>
      <c r="B239" s="3" t="s">
        <v>468</v>
      </c>
      <c r="C239" s="3" t="s">
        <v>746</v>
      </c>
      <c r="D239" s="2" t="s">
        <v>285</v>
      </c>
      <c r="E239" s="3" t="s">
        <v>847</v>
      </c>
      <c r="F239" s="3" t="s">
        <v>278</v>
      </c>
    </row>
    <row r="240" spans="1:6" x14ac:dyDescent="0.3">
      <c r="A240" s="2">
        <v>239</v>
      </c>
      <c r="B240" s="3" t="s">
        <v>469</v>
      </c>
      <c r="C240" s="3" t="s">
        <v>747</v>
      </c>
      <c r="D240" s="2" t="s">
        <v>285</v>
      </c>
      <c r="E240" s="3" t="s">
        <v>847</v>
      </c>
      <c r="F240" s="3" t="s">
        <v>276</v>
      </c>
    </row>
    <row r="241" spans="1:6" x14ac:dyDescent="0.3">
      <c r="A241" s="2">
        <v>240</v>
      </c>
      <c r="B241" s="3" t="s">
        <v>462</v>
      </c>
      <c r="C241" s="3" t="s">
        <v>748</v>
      </c>
      <c r="D241" s="2" t="s">
        <v>285</v>
      </c>
      <c r="E241" s="3" t="s">
        <v>847</v>
      </c>
      <c r="F241" s="3" t="s">
        <v>276</v>
      </c>
    </row>
    <row r="242" spans="1:6" x14ac:dyDescent="0.3">
      <c r="A242" s="2">
        <v>241</v>
      </c>
      <c r="B242" s="3" t="s">
        <v>485</v>
      </c>
      <c r="C242" s="3" t="s">
        <v>350</v>
      </c>
      <c r="D242" s="2" t="s">
        <v>285</v>
      </c>
      <c r="E242" s="3" t="s">
        <v>847</v>
      </c>
      <c r="F242" s="3" t="s">
        <v>280</v>
      </c>
    </row>
    <row r="243" spans="1:6" x14ac:dyDescent="0.3">
      <c r="A243" s="2">
        <v>242</v>
      </c>
      <c r="B243" s="3" t="s">
        <v>470</v>
      </c>
      <c r="C243" s="3" t="s">
        <v>749</v>
      </c>
      <c r="D243" s="2" t="s">
        <v>285</v>
      </c>
      <c r="E243" s="3" t="s">
        <v>293</v>
      </c>
      <c r="F243" s="3" t="s">
        <v>277</v>
      </c>
    </row>
    <row r="244" spans="1:6" x14ac:dyDescent="0.3">
      <c r="A244" s="2">
        <v>243</v>
      </c>
      <c r="B244" s="3" t="s">
        <v>471</v>
      </c>
      <c r="C244" s="3" t="s">
        <v>662</v>
      </c>
      <c r="D244" s="2" t="s">
        <v>285</v>
      </c>
      <c r="E244" s="3" t="s">
        <v>294</v>
      </c>
      <c r="F244" s="3" t="s">
        <v>276</v>
      </c>
    </row>
    <row r="245" spans="1:6" x14ac:dyDescent="0.3">
      <c r="A245" s="2">
        <v>244</v>
      </c>
      <c r="B245" s="3" t="s">
        <v>472</v>
      </c>
      <c r="C245" s="3" t="s">
        <v>746</v>
      </c>
      <c r="D245" s="2" t="s">
        <v>285</v>
      </c>
      <c r="E245" s="3" t="s">
        <v>294</v>
      </c>
      <c r="F245" s="3" t="s">
        <v>278</v>
      </c>
    </row>
    <row r="246" spans="1:6" x14ac:dyDescent="0.3">
      <c r="A246" s="2">
        <v>245</v>
      </c>
      <c r="B246" s="3" t="s">
        <v>549</v>
      </c>
      <c r="C246" s="3" t="s">
        <v>573</v>
      </c>
      <c r="D246" s="2" t="s">
        <v>285</v>
      </c>
      <c r="E246" s="3" t="s">
        <v>294</v>
      </c>
      <c r="F246" s="3" t="s">
        <v>278</v>
      </c>
    </row>
    <row r="247" spans="1:6" x14ac:dyDescent="0.3">
      <c r="A247" s="2">
        <v>246</v>
      </c>
      <c r="B247" s="3" t="s">
        <v>473</v>
      </c>
      <c r="C247" s="3" t="s">
        <v>750</v>
      </c>
      <c r="D247" s="2" t="s">
        <v>285</v>
      </c>
      <c r="E247" s="3" t="s">
        <v>848</v>
      </c>
      <c r="F247" s="3" t="s">
        <v>276</v>
      </c>
    </row>
    <row r="248" spans="1:6" x14ac:dyDescent="0.3">
      <c r="A248" s="2">
        <v>247</v>
      </c>
      <c r="B248" s="3" t="s">
        <v>474</v>
      </c>
      <c r="C248" s="3" t="s">
        <v>607</v>
      </c>
      <c r="D248" s="2" t="s">
        <v>285</v>
      </c>
      <c r="E248" s="3" t="s">
        <v>848</v>
      </c>
      <c r="F248" s="3" t="s">
        <v>287</v>
      </c>
    </row>
    <row r="249" spans="1:6" x14ac:dyDescent="0.3">
      <c r="A249" s="2">
        <v>248</v>
      </c>
      <c r="B249" s="3" t="s">
        <v>475</v>
      </c>
      <c r="C249" s="3" t="s">
        <v>751</v>
      </c>
      <c r="D249" s="2" t="s">
        <v>285</v>
      </c>
      <c r="E249" s="3" t="s">
        <v>848</v>
      </c>
      <c r="F249" s="3" t="s">
        <v>277</v>
      </c>
    </row>
    <row r="250" spans="1:6" x14ac:dyDescent="0.3">
      <c r="A250" s="2">
        <v>249</v>
      </c>
      <c r="B250" s="3" t="s">
        <v>442</v>
      </c>
      <c r="C250" s="3" t="s">
        <v>752</v>
      </c>
      <c r="D250" s="2" t="s">
        <v>285</v>
      </c>
      <c r="E250" s="3" t="s">
        <v>848</v>
      </c>
      <c r="F250" s="3" t="s">
        <v>287</v>
      </c>
    </row>
    <row r="251" spans="1:6" x14ac:dyDescent="0.3">
      <c r="A251" s="2">
        <v>250</v>
      </c>
      <c r="B251" s="3" t="s">
        <v>476</v>
      </c>
      <c r="C251" s="3" t="s">
        <v>753</v>
      </c>
      <c r="D251" s="2" t="s">
        <v>285</v>
      </c>
      <c r="E251" s="3" t="s">
        <v>848</v>
      </c>
      <c r="F251" s="3" t="s">
        <v>277</v>
      </c>
    </row>
    <row r="252" spans="1:6" x14ac:dyDescent="0.3">
      <c r="A252" s="2">
        <v>251</v>
      </c>
      <c r="B252" s="3" t="s">
        <v>477</v>
      </c>
      <c r="C252" s="3" t="s">
        <v>754</v>
      </c>
      <c r="D252" s="2" t="s">
        <v>285</v>
      </c>
      <c r="E252" s="3" t="s">
        <v>848</v>
      </c>
      <c r="F252" s="3" t="s">
        <v>277</v>
      </c>
    </row>
    <row r="253" spans="1:6" x14ac:dyDescent="0.3">
      <c r="A253" s="2">
        <v>252</v>
      </c>
      <c r="B253" s="3" t="s">
        <v>478</v>
      </c>
      <c r="C253" s="3" t="s">
        <v>755</v>
      </c>
      <c r="D253" s="2" t="s">
        <v>285</v>
      </c>
      <c r="E253" s="3" t="s">
        <v>844</v>
      </c>
      <c r="F253" s="3" t="s">
        <v>277</v>
      </c>
    </row>
    <row r="254" spans="1:6" x14ac:dyDescent="0.3">
      <c r="A254" s="2">
        <v>253</v>
      </c>
      <c r="B254" s="3" t="s">
        <v>479</v>
      </c>
      <c r="C254" s="3" t="s">
        <v>756</v>
      </c>
      <c r="D254" s="2" t="s">
        <v>285</v>
      </c>
      <c r="E254" s="3" t="s">
        <v>844</v>
      </c>
      <c r="F254" s="3" t="s">
        <v>276</v>
      </c>
    </row>
    <row r="255" spans="1:6" x14ac:dyDescent="0.3">
      <c r="A255" s="2">
        <v>254</v>
      </c>
      <c r="B255" s="3" t="s">
        <v>480</v>
      </c>
      <c r="C255" s="3" t="s">
        <v>680</v>
      </c>
      <c r="D255" s="2" t="s">
        <v>285</v>
      </c>
      <c r="E255" s="3" t="s">
        <v>844</v>
      </c>
      <c r="F255" s="3" t="s">
        <v>277</v>
      </c>
    </row>
    <row r="256" spans="1:6" x14ac:dyDescent="0.3">
      <c r="A256" s="2">
        <v>255</v>
      </c>
      <c r="B256" s="3" t="s">
        <v>481</v>
      </c>
      <c r="C256" s="3" t="s">
        <v>757</v>
      </c>
      <c r="D256" s="2" t="s">
        <v>285</v>
      </c>
      <c r="E256" s="3" t="s">
        <v>844</v>
      </c>
      <c r="F256" s="3" t="s">
        <v>278</v>
      </c>
    </row>
    <row r="257" spans="1:6" x14ac:dyDescent="0.3">
      <c r="A257" s="2">
        <v>256</v>
      </c>
      <c r="B257" s="3" t="s">
        <v>482</v>
      </c>
      <c r="C257" s="3" t="s">
        <v>758</v>
      </c>
      <c r="D257" s="2" t="s">
        <v>285</v>
      </c>
      <c r="E257" s="3" t="s">
        <v>844</v>
      </c>
      <c r="F257" s="3" t="s">
        <v>277</v>
      </c>
    </row>
    <row r="258" spans="1:6" x14ac:dyDescent="0.3">
      <c r="A258" s="2">
        <v>257</v>
      </c>
      <c r="B258" s="3" t="s">
        <v>483</v>
      </c>
      <c r="C258" s="3" t="s">
        <v>759</v>
      </c>
      <c r="D258" s="2" t="s">
        <v>285</v>
      </c>
      <c r="E258" s="3" t="s">
        <v>844</v>
      </c>
      <c r="F258" s="3" t="s">
        <v>277</v>
      </c>
    </row>
    <row r="259" spans="1:6" x14ac:dyDescent="0.3">
      <c r="A259" s="2">
        <v>258</v>
      </c>
      <c r="B259" s="3" t="s">
        <v>484</v>
      </c>
      <c r="C259" s="3" t="s">
        <v>760</v>
      </c>
      <c r="D259" s="2" t="s">
        <v>285</v>
      </c>
      <c r="E259" s="3" t="s">
        <v>844</v>
      </c>
      <c r="F259" s="3" t="s">
        <v>277</v>
      </c>
    </row>
    <row r="260" spans="1:6" x14ac:dyDescent="0.3">
      <c r="A260" s="2">
        <v>259</v>
      </c>
      <c r="B260" s="3" t="s">
        <v>371</v>
      </c>
      <c r="C260" s="3" t="s">
        <v>761</v>
      </c>
      <c r="D260" s="2" t="s">
        <v>285</v>
      </c>
      <c r="E260" s="3" t="s">
        <v>844</v>
      </c>
      <c r="F260" s="3" t="s">
        <v>277</v>
      </c>
    </row>
    <row r="261" spans="1:6" x14ac:dyDescent="0.3">
      <c r="A261" s="2">
        <v>260</v>
      </c>
      <c r="B261" s="3" t="s">
        <v>485</v>
      </c>
      <c r="C261" s="3" t="s">
        <v>762</v>
      </c>
      <c r="D261" s="2" t="s">
        <v>285</v>
      </c>
      <c r="E261" s="3" t="s">
        <v>844</v>
      </c>
      <c r="F261" s="3" t="s">
        <v>277</v>
      </c>
    </row>
    <row r="262" spans="1:6" x14ac:dyDescent="0.3">
      <c r="A262" s="2">
        <v>261</v>
      </c>
      <c r="B262" s="3" t="s">
        <v>550</v>
      </c>
      <c r="C262" s="3" t="s">
        <v>763</v>
      </c>
      <c r="D262" s="2" t="s">
        <v>285</v>
      </c>
      <c r="E262" s="3" t="s">
        <v>844</v>
      </c>
      <c r="F262" s="3" t="s">
        <v>849</v>
      </c>
    </row>
    <row r="263" spans="1:6" x14ac:dyDescent="0.3">
      <c r="A263" s="2">
        <v>262</v>
      </c>
      <c r="B263" s="3" t="s">
        <v>486</v>
      </c>
      <c r="C263" s="3" t="s">
        <v>764</v>
      </c>
      <c r="D263" s="2" t="s">
        <v>285</v>
      </c>
      <c r="E263" s="3" t="s">
        <v>844</v>
      </c>
      <c r="F263" s="3" t="s">
        <v>276</v>
      </c>
    </row>
    <row r="264" spans="1:6" x14ac:dyDescent="0.3">
      <c r="A264" s="2">
        <v>263</v>
      </c>
      <c r="B264" s="3" t="s">
        <v>462</v>
      </c>
      <c r="C264" s="3" t="s">
        <v>588</v>
      </c>
      <c r="D264" s="2" t="s">
        <v>285</v>
      </c>
      <c r="E264" s="3" t="s">
        <v>844</v>
      </c>
      <c r="F264" s="3" t="s">
        <v>276</v>
      </c>
    </row>
    <row r="265" spans="1:6" x14ac:dyDescent="0.3">
      <c r="A265" s="2">
        <v>264</v>
      </c>
      <c r="B265" s="3" t="s">
        <v>487</v>
      </c>
      <c r="C265" s="3" t="s">
        <v>765</v>
      </c>
      <c r="D265" s="2" t="s">
        <v>285</v>
      </c>
      <c r="E265" s="3" t="s">
        <v>844</v>
      </c>
      <c r="F265" s="3" t="s">
        <v>277</v>
      </c>
    </row>
    <row r="266" spans="1:6" x14ac:dyDescent="0.3">
      <c r="A266" s="2">
        <v>265</v>
      </c>
      <c r="B266" s="3" t="s">
        <v>488</v>
      </c>
      <c r="C266" s="3" t="s">
        <v>657</v>
      </c>
      <c r="D266" s="2" t="s">
        <v>285</v>
      </c>
      <c r="E266" s="3" t="s">
        <v>844</v>
      </c>
      <c r="F266" s="3" t="s">
        <v>277</v>
      </c>
    </row>
    <row r="267" spans="1:6" x14ac:dyDescent="0.3">
      <c r="A267" s="2">
        <v>266</v>
      </c>
      <c r="B267" s="3" t="s">
        <v>489</v>
      </c>
      <c r="C267" s="3" t="s">
        <v>676</v>
      </c>
      <c r="D267" s="2" t="s">
        <v>285</v>
      </c>
      <c r="E267" s="3" t="s">
        <v>844</v>
      </c>
      <c r="F267" s="3" t="s">
        <v>277</v>
      </c>
    </row>
    <row r="268" spans="1:6" x14ac:dyDescent="0.3">
      <c r="A268" s="2">
        <v>267</v>
      </c>
      <c r="B268" s="3" t="s">
        <v>490</v>
      </c>
      <c r="C268" s="3" t="s">
        <v>642</v>
      </c>
      <c r="D268" s="2" t="s">
        <v>285</v>
      </c>
      <c r="E268" s="3" t="s">
        <v>844</v>
      </c>
      <c r="F268" s="3" t="s">
        <v>277</v>
      </c>
    </row>
    <row r="269" spans="1:6" x14ac:dyDescent="0.3">
      <c r="A269" s="2">
        <v>268</v>
      </c>
      <c r="B269" s="3" t="s">
        <v>490</v>
      </c>
      <c r="C269" s="3" t="s">
        <v>766</v>
      </c>
      <c r="D269" s="2" t="s">
        <v>285</v>
      </c>
      <c r="E269" s="3" t="s">
        <v>845</v>
      </c>
      <c r="F269" s="3" t="s">
        <v>276</v>
      </c>
    </row>
    <row r="270" spans="1:6" x14ac:dyDescent="0.3">
      <c r="A270" s="2">
        <v>269</v>
      </c>
      <c r="B270" s="3" t="s">
        <v>478</v>
      </c>
      <c r="C270" s="3" t="s">
        <v>767</v>
      </c>
      <c r="D270" s="2" t="s">
        <v>285</v>
      </c>
      <c r="E270" s="3" t="s">
        <v>845</v>
      </c>
      <c r="F270" s="3" t="s">
        <v>277</v>
      </c>
    </row>
    <row r="271" spans="1:6" x14ac:dyDescent="0.3">
      <c r="A271" s="2">
        <v>270</v>
      </c>
      <c r="B271" s="3" t="s">
        <v>452</v>
      </c>
      <c r="C271" s="3" t="s">
        <v>644</v>
      </c>
      <c r="D271" s="2" t="s">
        <v>285</v>
      </c>
      <c r="E271" s="3" t="s">
        <v>845</v>
      </c>
      <c r="F271" s="3" t="s">
        <v>278</v>
      </c>
    </row>
    <row r="272" spans="1:6" x14ac:dyDescent="0.3">
      <c r="A272" s="2">
        <v>271</v>
      </c>
      <c r="B272" s="3" t="s">
        <v>376</v>
      </c>
      <c r="C272" s="3" t="s">
        <v>625</v>
      </c>
      <c r="D272" s="2" t="s">
        <v>285</v>
      </c>
      <c r="E272" s="3" t="s">
        <v>845</v>
      </c>
      <c r="F272" s="3" t="s">
        <v>277</v>
      </c>
    </row>
    <row r="273" spans="1:6" x14ac:dyDescent="0.3">
      <c r="A273" s="2">
        <v>272</v>
      </c>
      <c r="B273" s="3" t="s">
        <v>551</v>
      </c>
      <c r="C273" s="3" t="s">
        <v>768</v>
      </c>
      <c r="D273" s="2" t="s">
        <v>285</v>
      </c>
      <c r="E273" s="3" t="s">
        <v>845</v>
      </c>
      <c r="F273" s="3" t="s">
        <v>278</v>
      </c>
    </row>
    <row r="274" spans="1:6" x14ac:dyDescent="0.3">
      <c r="A274" s="2">
        <v>273</v>
      </c>
      <c r="B274" s="3" t="s">
        <v>454</v>
      </c>
      <c r="C274" s="3" t="s">
        <v>769</v>
      </c>
      <c r="D274" s="2" t="s">
        <v>285</v>
      </c>
      <c r="E274" s="3" t="s">
        <v>845</v>
      </c>
      <c r="F274" s="3" t="s">
        <v>276</v>
      </c>
    </row>
    <row r="275" spans="1:6" x14ac:dyDescent="0.3">
      <c r="A275" s="2">
        <v>274</v>
      </c>
      <c r="B275" s="3" t="s">
        <v>491</v>
      </c>
      <c r="C275" s="3" t="s">
        <v>638</v>
      </c>
      <c r="D275" s="2" t="s">
        <v>285</v>
      </c>
      <c r="E275" s="3" t="s">
        <v>845</v>
      </c>
      <c r="F275" s="3" t="s">
        <v>277</v>
      </c>
    </row>
    <row r="276" spans="1:6" x14ac:dyDescent="0.3">
      <c r="A276" s="2">
        <v>275</v>
      </c>
      <c r="B276" s="3" t="s">
        <v>465</v>
      </c>
      <c r="C276" s="3" t="s">
        <v>770</v>
      </c>
      <c r="D276" s="2" t="s">
        <v>285</v>
      </c>
      <c r="E276" s="3" t="s">
        <v>845</v>
      </c>
      <c r="F276" s="3" t="s">
        <v>277</v>
      </c>
    </row>
    <row r="277" spans="1:6" x14ac:dyDescent="0.3">
      <c r="A277" s="2">
        <v>276</v>
      </c>
      <c r="B277" s="3" t="s">
        <v>492</v>
      </c>
      <c r="C277" s="3" t="s">
        <v>771</v>
      </c>
      <c r="D277" s="2" t="s">
        <v>285</v>
      </c>
      <c r="E277" s="3" t="s">
        <v>845</v>
      </c>
      <c r="F277" s="3" t="s">
        <v>277</v>
      </c>
    </row>
    <row r="278" spans="1:6" x14ac:dyDescent="0.3">
      <c r="A278" s="2">
        <v>277</v>
      </c>
      <c r="B278" s="3" t="s">
        <v>485</v>
      </c>
      <c r="C278" s="3" t="s">
        <v>772</v>
      </c>
      <c r="D278" s="2" t="s">
        <v>285</v>
      </c>
      <c r="E278" s="3" t="s">
        <v>845</v>
      </c>
      <c r="F278" s="3" t="s">
        <v>287</v>
      </c>
    </row>
    <row r="279" spans="1:6" x14ac:dyDescent="0.3">
      <c r="A279" s="2">
        <v>278</v>
      </c>
      <c r="B279" s="3" t="s">
        <v>493</v>
      </c>
      <c r="C279" s="3" t="s">
        <v>773</v>
      </c>
      <c r="D279" s="2" t="s">
        <v>285</v>
      </c>
      <c r="E279" s="3" t="s">
        <v>845</v>
      </c>
      <c r="F279" s="3" t="s">
        <v>278</v>
      </c>
    </row>
    <row r="280" spans="1:6" x14ac:dyDescent="0.3">
      <c r="A280" s="2">
        <v>279</v>
      </c>
      <c r="B280" s="3" t="s">
        <v>552</v>
      </c>
      <c r="C280" s="3" t="s">
        <v>774</v>
      </c>
      <c r="D280" s="2" t="s">
        <v>285</v>
      </c>
      <c r="E280" s="3" t="s">
        <v>845</v>
      </c>
      <c r="F280" s="3" t="s">
        <v>277</v>
      </c>
    </row>
    <row r="281" spans="1:6" x14ac:dyDescent="0.3">
      <c r="A281" s="2">
        <v>280</v>
      </c>
      <c r="B281" s="3" t="s">
        <v>494</v>
      </c>
      <c r="C281" s="3" t="s">
        <v>775</v>
      </c>
      <c r="D281" s="2" t="s">
        <v>285</v>
      </c>
      <c r="E281" s="3" t="s">
        <v>845</v>
      </c>
      <c r="F281" s="3" t="s">
        <v>278</v>
      </c>
    </row>
    <row r="282" spans="1:6" x14ac:dyDescent="0.3">
      <c r="A282" s="2">
        <v>281</v>
      </c>
      <c r="B282" s="3" t="s">
        <v>495</v>
      </c>
      <c r="C282" s="3" t="s">
        <v>776</v>
      </c>
      <c r="D282" s="2" t="s">
        <v>285</v>
      </c>
      <c r="E282" s="3" t="s">
        <v>845</v>
      </c>
      <c r="F282" s="3" t="s">
        <v>278</v>
      </c>
    </row>
    <row r="283" spans="1:6" x14ac:dyDescent="0.3">
      <c r="A283" s="2">
        <v>282</v>
      </c>
      <c r="B283" s="3" t="s">
        <v>496</v>
      </c>
      <c r="C283" s="3" t="s">
        <v>667</v>
      </c>
      <c r="D283" s="2" t="s">
        <v>285</v>
      </c>
      <c r="E283" s="3" t="s">
        <v>845</v>
      </c>
      <c r="F283" s="3" t="s">
        <v>277</v>
      </c>
    </row>
    <row r="284" spans="1:6" x14ac:dyDescent="0.3">
      <c r="A284" s="2">
        <v>283</v>
      </c>
      <c r="B284" s="3" t="s">
        <v>497</v>
      </c>
      <c r="C284" s="3" t="s">
        <v>561</v>
      </c>
      <c r="D284" s="2" t="s">
        <v>285</v>
      </c>
      <c r="E284" s="3" t="s">
        <v>845</v>
      </c>
      <c r="F284" s="3" t="s">
        <v>277</v>
      </c>
    </row>
    <row r="285" spans="1:6" x14ac:dyDescent="0.3">
      <c r="A285" s="2">
        <v>284</v>
      </c>
      <c r="B285" s="3" t="s">
        <v>498</v>
      </c>
      <c r="C285" s="3" t="s">
        <v>687</v>
      </c>
      <c r="D285" s="2" t="s">
        <v>285</v>
      </c>
      <c r="E285" s="3" t="s">
        <v>845</v>
      </c>
      <c r="F285" s="3" t="s">
        <v>277</v>
      </c>
    </row>
    <row r="286" spans="1:6" x14ac:dyDescent="0.3">
      <c r="A286" s="2">
        <v>285</v>
      </c>
      <c r="B286" s="3" t="s">
        <v>553</v>
      </c>
      <c r="C286" s="3" t="s">
        <v>777</v>
      </c>
      <c r="D286" s="2" t="s">
        <v>285</v>
      </c>
      <c r="E286" s="3" t="s">
        <v>845</v>
      </c>
      <c r="F286" s="3" t="s">
        <v>277</v>
      </c>
    </row>
    <row r="287" spans="1:6" x14ac:dyDescent="0.3">
      <c r="A287" s="2">
        <v>286</v>
      </c>
      <c r="B287" s="3" t="s">
        <v>499</v>
      </c>
      <c r="C287" s="3" t="s">
        <v>778</v>
      </c>
      <c r="D287" s="2" t="s">
        <v>285</v>
      </c>
      <c r="E287" s="3" t="s">
        <v>845</v>
      </c>
      <c r="F287" s="3" t="s">
        <v>278</v>
      </c>
    </row>
    <row r="288" spans="1:6" x14ac:dyDescent="0.3">
      <c r="A288" s="2">
        <v>287</v>
      </c>
      <c r="B288" s="3" t="s">
        <v>389</v>
      </c>
      <c r="C288" s="3" t="s">
        <v>779</v>
      </c>
      <c r="D288" s="2" t="s">
        <v>285</v>
      </c>
      <c r="E288" s="3" t="s">
        <v>845</v>
      </c>
      <c r="F288" s="3" t="s">
        <v>278</v>
      </c>
    </row>
    <row r="289" spans="1:6" x14ac:dyDescent="0.3">
      <c r="A289" s="2">
        <v>288</v>
      </c>
      <c r="B289" s="3" t="s">
        <v>500</v>
      </c>
      <c r="C289" s="3" t="s">
        <v>780</v>
      </c>
      <c r="D289" s="2" t="s">
        <v>285</v>
      </c>
      <c r="E289" s="3" t="s">
        <v>845</v>
      </c>
      <c r="F289" s="3" t="s">
        <v>279</v>
      </c>
    </row>
    <row r="290" spans="1:6" x14ac:dyDescent="0.3">
      <c r="A290" s="2">
        <v>289</v>
      </c>
      <c r="B290" s="3" t="s">
        <v>489</v>
      </c>
      <c r="C290" s="3" t="s">
        <v>781</v>
      </c>
      <c r="D290" s="2" t="s">
        <v>285</v>
      </c>
      <c r="E290" s="3" t="s">
        <v>845</v>
      </c>
      <c r="F290" s="3" t="s">
        <v>277</v>
      </c>
    </row>
    <row r="291" spans="1:6" x14ac:dyDescent="0.3">
      <c r="A291" s="2">
        <v>290</v>
      </c>
      <c r="B291" s="3" t="s">
        <v>501</v>
      </c>
      <c r="C291" s="3" t="s">
        <v>782</v>
      </c>
      <c r="D291" s="2" t="s">
        <v>285</v>
      </c>
      <c r="E291" s="3" t="s">
        <v>846</v>
      </c>
      <c r="F291" s="3" t="s">
        <v>277</v>
      </c>
    </row>
    <row r="292" spans="1:6" x14ac:dyDescent="0.3">
      <c r="A292" s="2">
        <v>291</v>
      </c>
      <c r="B292" s="3" t="s">
        <v>495</v>
      </c>
      <c r="C292" s="3" t="s">
        <v>757</v>
      </c>
      <c r="D292" s="2" t="s">
        <v>285</v>
      </c>
      <c r="E292" s="3" t="s">
        <v>846</v>
      </c>
      <c r="F292" s="3" t="s">
        <v>278</v>
      </c>
    </row>
    <row r="293" spans="1:6" x14ac:dyDescent="0.3">
      <c r="A293" s="2">
        <v>292</v>
      </c>
      <c r="B293" s="3" t="s">
        <v>502</v>
      </c>
      <c r="C293" s="3" t="s">
        <v>783</v>
      </c>
      <c r="D293" s="2" t="s">
        <v>285</v>
      </c>
      <c r="E293" s="3" t="s">
        <v>846</v>
      </c>
      <c r="F293" s="3" t="s">
        <v>277</v>
      </c>
    </row>
    <row r="294" spans="1:6" x14ac:dyDescent="0.3">
      <c r="A294" s="2">
        <v>293</v>
      </c>
      <c r="B294" s="3" t="s">
        <v>503</v>
      </c>
      <c r="C294" s="3" t="s">
        <v>697</v>
      </c>
      <c r="D294" s="2" t="s">
        <v>285</v>
      </c>
      <c r="E294" s="3" t="s">
        <v>846</v>
      </c>
      <c r="F294" s="3" t="s">
        <v>280</v>
      </c>
    </row>
    <row r="295" spans="1:6" x14ac:dyDescent="0.3">
      <c r="A295" s="2">
        <v>294</v>
      </c>
      <c r="B295" s="3" t="s">
        <v>382</v>
      </c>
      <c r="C295" s="3" t="s">
        <v>784</v>
      </c>
      <c r="D295" s="2" t="s">
        <v>285</v>
      </c>
      <c r="E295" s="3" t="s">
        <v>846</v>
      </c>
      <c r="F295" s="3" t="s">
        <v>277</v>
      </c>
    </row>
    <row r="296" spans="1:6" x14ac:dyDescent="0.3">
      <c r="A296" s="2">
        <v>295</v>
      </c>
      <c r="B296" s="3" t="s">
        <v>504</v>
      </c>
      <c r="C296" s="3" t="s">
        <v>785</v>
      </c>
      <c r="D296" s="2" t="s">
        <v>285</v>
      </c>
      <c r="E296" s="3" t="s">
        <v>846</v>
      </c>
      <c r="F296" s="3" t="s">
        <v>277</v>
      </c>
    </row>
    <row r="297" spans="1:6" x14ac:dyDescent="0.3">
      <c r="A297" s="2">
        <v>296</v>
      </c>
      <c r="B297" s="3" t="s">
        <v>376</v>
      </c>
      <c r="C297" s="3" t="s">
        <v>786</v>
      </c>
      <c r="D297" s="2" t="s">
        <v>285</v>
      </c>
      <c r="E297" s="3" t="s">
        <v>846</v>
      </c>
      <c r="F297" s="3" t="s">
        <v>277</v>
      </c>
    </row>
    <row r="298" spans="1:6" x14ac:dyDescent="0.3">
      <c r="A298" s="2">
        <v>297</v>
      </c>
      <c r="B298" s="3" t="s">
        <v>489</v>
      </c>
      <c r="C298" s="3" t="s">
        <v>787</v>
      </c>
      <c r="D298" s="2" t="s">
        <v>285</v>
      </c>
      <c r="E298" s="3" t="s">
        <v>846</v>
      </c>
      <c r="F298" s="3" t="s">
        <v>277</v>
      </c>
    </row>
    <row r="299" spans="1:6" x14ac:dyDescent="0.3">
      <c r="A299" s="2">
        <v>298</v>
      </c>
      <c r="B299" s="3" t="s">
        <v>505</v>
      </c>
      <c r="C299" s="3" t="s">
        <v>650</v>
      </c>
      <c r="D299" s="2" t="s">
        <v>285</v>
      </c>
      <c r="E299" s="3" t="s">
        <v>846</v>
      </c>
      <c r="F299" s="3" t="s">
        <v>279</v>
      </c>
    </row>
    <row r="300" spans="1:6" x14ac:dyDescent="0.3">
      <c r="A300" s="2">
        <v>299</v>
      </c>
      <c r="B300" s="3" t="s">
        <v>506</v>
      </c>
      <c r="C300" s="3" t="s">
        <v>788</v>
      </c>
      <c r="D300" s="2" t="s">
        <v>285</v>
      </c>
      <c r="E300" s="3" t="s">
        <v>846</v>
      </c>
      <c r="F300" s="3" t="s">
        <v>277</v>
      </c>
    </row>
    <row r="301" spans="1:6" x14ac:dyDescent="0.3">
      <c r="A301" s="2">
        <v>300</v>
      </c>
      <c r="B301" s="3" t="s">
        <v>507</v>
      </c>
      <c r="C301" s="3" t="s">
        <v>789</v>
      </c>
      <c r="D301" s="2" t="s">
        <v>285</v>
      </c>
      <c r="E301" s="3" t="s">
        <v>846</v>
      </c>
      <c r="F301" s="3" t="s">
        <v>277</v>
      </c>
    </row>
    <row r="302" spans="1:6" x14ac:dyDescent="0.3">
      <c r="A302" s="2">
        <v>301</v>
      </c>
      <c r="B302" s="3" t="s">
        <v>500</v>
      </c>
      <c r="C302" s="3" t="s">
        <v>790</v>
      </c>
      <c r="D302" s="2" t="s">
        <v>285</v>
      </c>
      <c r="E302" s="3" t="s">
        <v>846</v>
      </c>
      <c r="F302" s="3" t="s">
        <v>277</v>
      </c>
    </row>
    <row r="303" spans="1:6" x14ac:dyDescent="0.3">
      <c r="A303" s="2">
        <v>302</v>
      </c>
      <c r="B303" s="3" t="s">
        <v>507</v>
      </c>
      <c r="C303" s="3" t="s">
        <v>791</v>
      </c>
      <c r="D303" s="2" t="s">
        <v>285</v>
      </c>
      <c r="E303" s="3" t="s">
        <v>846</v>
      </c>
      <c r="F303" s="3" t="s">
        <v>277</v>
      </c>
    </row>
    <row r="304" spans="1:6" x14ac:dyDescent="0.3">
      <c r="A304" s="2">
        <v>303</v>
      </c>
      <c r="B304" s="3" t="s">
        <v>500</v>
      </c>
      <c r="C304" s="3" t="s">
        <v>674</v>
      </c>
      <c r="D304" s="2" t="s">
        <v>285</v>
      </c>
      <c r="E304" s="3" t="s">
        <v>846</v>
      </c>
      <c r="F304" s="3" t="s">
        <v>277</v>
      </c>
    </row>
    <row r="305" spans="1:6" x14ac:dyDescent="0.3">
      <c r="A305" s="2">
        <v>304</v>
      </c>
      <c r="B305" s="3" t="s">
        <v>508</v>
      </c>
      <c r="C305" s="3" t="s">
        <v>792</v>
      </c>
      <c r="D305" s="2" t="s">
        <v>285</v>
      </c>
      <c r="E305" s="3" t="s">
        <v>846</v>
      </c>
      <c r="F305" s="3" t="s">
        <v>277</v>
      </c>
    </row>
    <row r="306" spans="1:6" x14ac:dyDescent="0.3">
      <c r="A306" s="2">
        <v>305</v>
      </c>
      <c r="B306" s="3" t="s">
        <v>457</v>
      </c>
      <c r="C306" s="3" t="s">
        <v>675</v>
      </c>
      <c r="D306" s="2" t="s">
        <v>285</v>
      </c>
      <c r="E306" s="3" t="s">
        <v>846</v>
      </c>
      <c r="F306" s="3" t="s">
        <v>277</v>
      </c>
    </row>
    <row r="307" spans="1:6" x14ac:dyDescent="0.3">
      <c r="A307" s="2">
        <v>306</v>
      </c>
      <c r="B307" s="3" t="s">
        <v>372</v>
      </c>
      <c r="C307" s="3" t="s">
        <v>793</v>
      </c>
      <c r="D307" s="2" t="s">
        <v>285</v>
      </c>
      <c r="E307" s="3" t="s">
        <v>846</v>
      </c>
      <c r="F307" s="3" t="s">
        <v>277</v>
      </c>
    </row>
    <row r="308" spans="1:6" x14ac:dyDescent="0.3">
      <c r="A308" s="2">
        <v>307</v>
      </c>
      <c r="B308" s="3" t="s">
        <v>487</v>
      </c>
      <c r="C308" s="3" t="s">
        <v>793</v>
      </c>
      <c r="D308" s="2" t="s">
        <v>285</v>
      </c>
      <c r="E308" s="3" t="s">
        <v>846</v>
      </c>
      <c r="F308" s="3" t="s">
        <v>277</v>
      </c>
    </row>
    <row r="309" spans="1:6" x14ac:dyDescent="0.3">
      <c r="A309" s="2">
        <v>308</v>
      </c>
      <c r="B309" s="3" t="s">
        <v>468</v>
      </c>
      <c r="C309" s="3" t="s">
        <v>781</v>
      </c>
      <c r="D309" s="2" t="s">
        <v>285</v>
      </c>
      <c r="E309" s="3" t="s">
        <v>846</v>
      </c>
      <c r="F309" s="3" t="s">
        <v>277</v>
      </c>
    </row>
    <row r="310" spans="1:6" x14ac:dyDescent="0.3">
      <c r="A310" s="2">
        <v>309</v>
      </c>
      <c r="B310" s="3" t="s">
        <v>509</v>
      </c>
      <c r="C310" s="3" t="s">
        <v>614</v>
      </c>
      <c r="D310" s="2" t="s">
        <v>285</v>
      </c>
      <c r="E310" s="3" t="s">
        <v>846</v>
      </c>
      <c r="F310" s="3" t="s">
        <v>277</v>
      </c>
    </row>
    <row r="311" spans="1:6" x14ac:dyDescent="0.3">
      <c r="A311" s="2">
        <v>310</v>
      </c>
      <c r="B311" s="3" t="s">
        <v>510</v>
      </c>
      <c r="C311" s="3" t="s">
        <v>794</v>
      </c>
      <c r="D311" s="2" t="s">
        <v>285</v>
      </c>
      <c r="E311" s="3" t="s">
        <v>846</v>
      </c>
      <c r="F311" s="3" t="s">
        <v>277</v>
      </c>
    </row>
    <row r="312" spans="1:6" x14ac:dyDescent="0.3">
      <c r="A312" s="2">
        <v>311</v>
      </c>
      <c r="B312" s="3" t="s">
        <v>392</v>
      </c>
      <c r="C312" s="3" t="s">
        <v>795</v>
      </c>
      <c r="D312" s="2" t="s">
        <v>285</v>
      </c>
      <c r="E312" s="3" t="s">
        <v>847</v>
      </c>
      <c r="F312" s="3" t="s">
        <v>276</v>
      </c>
    </row>
    <row r="313" spans="1:6" x14ac:dyDescent="0.3">
      <c r="A313" s="2">
        <v>312</v>
      </c>
      <c r="B313" s="3" t="s">
        <v>511</v>
      </c>
      <c r="C313" s="3" t="s">
        <v>749</v>
      </c>
      <c r="D313" s="2" t="s">
        <v>285</v>
      </c>
      <c r="E313" s="3" t="s">
        <v>847</v>
      </c>
      <c r="F313" s="3" t="s">
        <v>277</v>
      </c>
    </row>
    <row r="314" spans="1:6" x14ac:dyDescent="0.3">
      <c r="A314" s="2">
        <v>313</v>
      </c>
      <c r="B314" s="3" t="s">
        <v>450</v>
      </c>
      <c r="C314" s="3" t="s">
        <v>757</v>
      </c>
      <c r="D314" s="2" t="s">
        <v>285</v>
      </c>
      <c r="E314" s="3" t="s">
        <v>847</v>
      </c>
      <c r="F314" s="3" t="s">
        <v>278</v>
      </c>
    </row>
    <row r="315" spans="1:6" x14ac:dyDescent="0.3">
      <c r="A315" s="2">
        <v>314</v>
      </c>
      <c r="B315" s="3" t="s">
        <v>512</v>
      </c>
      <c r="C315" s="3" t="s">
        <v>731</v>
      </c>
      <c r="D315" s="2" t="s">
        <v>285</v>
      </c>
      <c r="E315" s="3" t="s">
        <v>847</v>
      </c>
      <c r="F315" s="3" t="s">
        <v>278</v>
      </c>
    </row>
    <row r="316" spans="1:6" x14ac:dyDescent="0.3">
      <c r="A316" s="2">
        <v>315</v>
      </c>
      <c r="B316" s="3" t="s">
        <v>554</v>
      </c>
      <c r="C316" s="3" t="s">
        <v>796</v>
      </c>
      <c r="D316" s="2" t="s">
        <v>285</v>
      </c>
      <c r="E316" s="3" t="s">
        <v>847</v>
      </c>
      <c r="F316" s="3" t="s">
        <v>286</v>
      </c>
    </row>
    <row r="317" spans="1:6" x14ac:dyDescent="0.3">
      <c r="A317" s="2">
        <v>316</v>
      </c>
      <c r="B317" s="3" t="s">
        <v>446</v>
      </c>
      <c r="C317" s="3" t="s">
        <v>792</v>
      </c>
      <c r="D317" s="2" t="s">
        <v>285</v>
      </c>
      <c r="E317" s="3" t="s">
        <v>847</v>
      </c>
      <c r="F317" s="3" t="s">
        <v>277</v>
      </c>
    </row>
    <row r="318" spans="1:6" x14ac:dyDescent="0.3">
      <c r="A318" s="2">
        <v>317</v>
      </c>
      <c r="B318" s="3" t="s">
        <v>489</v>
      </c>
      <c r="C318" s="3" t="s">
        <v>797</v>
      </c>
      <c r="D318" s="2" t="s">
        <v>285</v>
      </c>
      <c r="E318" s="3" t="s">
        <v>847</v>
      </c>
      <c r="F318" s="3" t="s">
        <v>277</v>
      </c>
    </row>
    <row r="319" spans="1:6" x14ac:dyDescent="0.3">
      <c r="A319" s="2">
        <v>318</v>
      </c>
      <c r="B319" s="3" t="s">
        <v>555</v>
      </c>
      <c r="C319" s="3" t="s">
        <v>798</v>
      </c>
      <c r="D319" s="2" t="s">
        <v>285</v>
      </c>
      <c r="E319" s="3" t="s">
        <v>293</v>
      </c>
      <c r="F319" s="3" t="s">
        <v>277</v>
      </c>
    </row>
    <row r="320" spans="1:6" x14ac:dyDescent="0.3">
      <c r="A320" s="2">
        <v>319</v>
      </c>
      <c r="B320" s="3" t="s">
        <v>462</v>
      </c>
      <c r="C320" s="3" t="s">
        <v>701</v>
      </c>
      <c r="D320" s="2" t="s">
        <v>285</v>
      </c>
      <c r="E320" s="3" t="s">
        <v>293</v>
      </c>
      <c r="F320" s="3" t="s">
        <v>278</v>
      </c>
    </row>
    <row r="321" spans="1:6" x14ac:dyDescent="0.3">
      <c r="A321" s="2">
        <v>320</v>
      </c>
      <c r="B321" s="3" t="s">
        <v>513</v>
      </c>
      <c r="C321" s="3" t="s">
        <v>799</v>
      </c>
      <c r="D321" s="2" t="s">
        <v>285</v>
      </c>
      <c r="E321" s="3" t="s">
        <v>293</v>
      </c>
      <c r="F321" s="3" t="s">
        <v>277</v>
      </c>
    </row>
    <row r="322" spans="1:6" x14ac:dyDescent="0.3">
      <c r="A322" s="2">
        <v>321</v>
      </c>
      <c r="B322" s="3" t="s">
        <v>500</v>
      </c>
      <c r="C322" s="3" t="s">
        <v>800</v>
      </c>
      <c r="D322" s="2" t="s">
        <v>285</v>
      </c>
      <c r="E322" s="3" t="s">
        <v>293</v>
      </c>
      <c r="F322" s="3" t="s">
        <v>295</v>
      </c>
    </row>
    <row r="323" spans="1:6" x14ac:dyDescent="0.3">
      <c r="A323" s="2">
        <v>322</v>
      </c>
      <c r="B323" s="3" t="s">
        <v>514</v>
      </c>
      <c r="C323" s="3" t="s">
        <v>801</v>
      </c>
      <c r="D323" s="2" t="s">
        <v>285</v>
      </c>
      <c r="E323" s="3" t="s">
        <v>293</v>
      </c>
      <c r="F323" s="3" t="s">
        <v>284</v>
      </c>
    </row>
    <row r="324" spans="1:6" x14ac:dyDescent="0.3">
      <c r="A324" s="2">
        <v>323</v>
      </c>
      <c r="B324" s="3" t="s">
        <v>386</v>
      </c>
      <c r="C324" s="3" t="s">
        <v>802</v>
      </c>
      <c r="D324" s="2" t="s">
        <v>285</v>
      </c>
      <c r="E324" s="3" t="s">
        <v>293</v>
      </c>
      <c r="F324" s="3" t="s">
        <v>290</v>
      </c>
    </row>
    <row r="325" spans="1:6" x14ac:dyDescent="0.3">
      <c r="A325" s="2">
        <v>324</v>
      </c>
      <c r="B325" s="3" t="s">
        <v>443</v>
      </c>
      <c r="C325" s="3" t="s">
        <v>766</v>
      </c>
      <c r="D325" s="2" t="s">
        <v>285</v>
      </c>
      <c r="E325" s="3" t="s">
        <v>294</v>
      </c>
      <c r="F325" s="3" t="s">
        <v>276</v>
      </c>
    </row>
    <row r="326" spans="1:6" x14ac:dyDescent="0.3">
      <c r="A326" s="4">
        <v>401</v>
      </c>
      <c r="B326" s="1" t="s">
        <v>491</v>
      </c>
      <c r="C326" s="1" t="s">
        <v>803</v>
      </c>
      <c r="D326" s="2" t="s">
        <v>285</v>
      </c>
      <c r="E326" s="3" t="s">
        <v>845</v>
      </c>
      <c r="F326" s="1" t="s">
        <v>297</v>
      </c>
    </row>
    <row r="327" spans="1:6" x14ac:dyDescent="0.3">
      <c r="A327" s="4">
        <v>402</v>
      </c>
      <c r="B327" s="1" t="s">
        <v>515</v>
      </c>
      <c r="C327" s="1" t="s">
        <v>804</v>
      </c>
      <c r="D327" s="2" t="s">
        <v>285</v>
      </c>
      <c r="E327" s="3" t="s">
        <v>845</v>
      </c>
      <c r="F327" s="1" t="s">
        <v>298</v>
      </c>
    </row>
    <row r="328" spans="1:6" x14ac:dyDescent="0.3">
      <c r="A328" s="4">
        <v>403</v>
      </c>
      <c r="B328" s="1" t="s">
        <v>516</v>
      </c>
      <c r="C328" s="1" t="s">
        <v>805</v>
      </c>
      <c r="D328" s="2" t="s">
        <v>285</v>
      </c>
      <c r="E328" s="3" t="s">
        <v>845</v>
      </c>
      <c r="F328" s="1" t="s">
        <v>299</v>
      </c>
    </row>
    <row r="329" spans="1:6" x14ac:dyDescent="0.3">
      <c r="A329" s="4">
        <v>404</v>
      </c>
      <c r="B329" s="1" t="s">
        <v>517</v>
      </c>
      <c r="C329" s="1" t="s">
        <v>806</v>
      </c>
      <c r="D329" s="2" t="s">
        <v>285</v>
      </c>
      <c r="E329" s="3" t="s">
        <v>845</v>
      </c>
      <c r="F329" s="1" t="s">
        <v>297</v>
      </c>
    </row>
    <row r="330" spans="1:6" x14ac:dyDescent="0.3">
      <c r="A330" s="4">
        <v>405</v>
      </c>
      <c r="B330" s="1" t="s">
        <v>492</v>
      </c>
      <c r="C330" s="1" t="s">
        <v>807</v>
      </c>
      <c r="D330" s="2" t="s">
        <v>285</v>
      </c>
      <c r="E330" s="3" t="s">
        <v>845</v>
      </c>
      <c r="F330" s="1" t="s">
        <v>297</v>
      </c>
    </row>
    <row r="331" spans="1:6" x14ac:dyDescent="0.3">
      <c r="A331" s="4">
        <v>406</v>
      </c>
      <c r="B331" s="1" t="s">
        <v>518</v>
      </c>
      <c r="C331" s="1" t="s">
        <v>808</v>
      </c>
      <c r="D331" s="2" t="s">
        <v>285</v>
      </c>
      <c r="E331" s="3" t="s">
        <v>846</v>
      </c>
      <c r="F331" s="1" t="s">
        <v>298</v>
      </c>
    </row>
    <row r="332" spans="1:6" x14ac:dyDescent="0.3">
      <c r="A332" s="4">
        <v>407</v>
      </c>
      <c r="B332" s="1" t="s">
        <v>519</v>
      </c>
      <c r="C332" s="1" t="s">
        <v>809</v>
      </c>
      <c r="D332" s="2" t="s">
        <v>285</v>
      </c>
      <c r="E332" s="3" t="s">
        <v>846</v>
      </c>
      <c r="F332" s="1" t="s">
        <v>300</v>
      </c>
    </row>
    <row r="333" spans="1:6" x14ac:dyDescent="0.3">
      <c r="A333" s="4">
        <v>408</v>
      </c>
      <c r="B333" s="1" t="s">
        <v>520</v>
      </c>
      <c r="C333" s="1" t="s">
        <v>810</v>
      </c>
      <c r="D333" s="2" t="s">
        <v>285</v>
      </c>
      <c r="E333" s="3" t="s">
        <v>846</v>
      </c>
      <c r="F333" s="1" t="s">
        <v>298</v>
      </c>
    </row>
    <row r="334" spans="1:6" x14ac:dyDescent="0.3">
      <c r="A334" s="4">
        <v>409</v>
      </c>
      <c r="B334" s="1" t="s">
        <v>485</v>
      </c>
      <c r="C334" s="1" t="s">
        <v>811</v>
      </c>
      <c r="D334" s="2" t="s">
        <v>285</v>
      </c>
      <c r="E334" s="3" t="s">
        <v>846</v>
      </c>
      <c r="F334" s="1" t="s">
        <v>298</v>
      </c>
    </row>
    <row r="335" spans="1:6" x14ac:dyDescent="0.3">
      <c r="A335" s="4">
        <v>410</v>
      </c>
      <c r="B335" s="1" t="s">
        <v>521</v>
      </c>
      <c r="C335" s="1" t="s">
        <v>812</v>
      </c>
      <c r="D335" s="2" t="s">
        <v>285</v>
      </c>
      <c r="E335" s="3" t="s">
        <v>846</v>
      </c>
      <c r="F335" s="1" t="s">
        <v>298</v>
      </c>
    </row>
    <row r="336" spans="1:6" x14ac:dyDescent="0.3">
      <c r="A336" s="4">
        <v>411</v>
      </c>
      <c r="B336" s="1" t="s">
        <v>469</v>
      </c>
      <c r="C336" s="1" t="s">
        <v>615</v>
      </c>
      <c r="D336" s="2" t="s">
        <v>285</v>
      </c>
      <c r="E336" s="3" t="s">
        <v>847</v>
      </c>
      <c r="F336" s="1" t="s">
        <v>298</v>
      </c>
    </row>
    <row r="337" spans="1:6" x14ac:dyDescent="0.3">
      <c r="A337" s="4">
        <v>412</v>
      </c>
      <c r="B337" s="1" t="s">
        <v>399</v>
      </c>
      <c r="C337" s="1" t="s">
        <v>813</v>
      </c>
      <c r="D337" s="2" t="s">
        <v>275</v>
      </c>
      <c r="E337" s="3" t="s">
        <v>842</v>
      </c>
      <c r="F337" s="1" t="s">
        <v>298</v>
      </c>
    </row>
    <row r="338" spans="1:6" x14ac:dyDescent="0.3">
      <c r="A338" s="4">
        <v>413</v>
      </c>
      <c r="B338" s="1" t="s">
        <v>410</v>
      </c>
      <c r="C338" s="1" t="s">
        <v>814</v>
      </c>
      <c r="D338" s="2" t="s">
        <v>275</v>
      </c>
      <c r="E338" s="3" t="s">
        <v>842</v>
      </c>
      <c r="F338" s="3" t="s">
        <v>278</v>
      </c>
    </row>
    <row r="339" spans="1:6" x14ac:dyDescent="0.3">
      <c r="A339" s="4">
        <v>414</v>
      </c>
      <c r="B339" s="1" t="s">
        <v>522</v>
      </c>
      <c r="C339" s="1" t="s">
        <v>815</v>
      </c>
      <c r="D339" s="2" t="s">
        <v>275</v>
      </c>
      <c r="E339" s="3" t="s">
        <v>842</v>
      </c>
      <c r="F339" s="3" t="s">
        <v>278</v>
      </c>
    </row>
    <row r="340" spans="1:6" x14ac:dyDescent="0.3">
      <c r="A340" s="4">
        <v>415</v>
      </c>
      <c r="B340" s="1" t="s">
        <v>340</v>
      </c>
      <c r="C340" s="1" t="s">
        <v>816</v>
      </c>
      <c r="D340" s="2" t="s">
        <v>275</v>
      </c>
      <c r="E340" s="3" t="s">
        <v>842</v>
      </c>
      <c r="F340" s="1" t="s">
        <v>298</v>
      </c>
    </row>
    <row r="341" spans="1:6" x14ac:dyDescent="0.3">
      <c r="A341" s="4">
        <v>416</v>
      </c>
      <c r="B341" s="1" t="s">
        <v>406</v>
      </c>
      <c r="C341" s="1" t="s">
        <v>817</v>
      </c>
      <c r="D341" s="2" t="s">
        <v>275</v>
      </c>
      <c r="E341" s="3" t="s">
        <v>842</v>
      </c>
      <c r="F341" s="1" t="s">
        <v>298</v>
      </c>
    </row>
    <row r="342" spans="1:6" x14ac:dyDescent="0.3">
      <c r="A342" s="4">
        <v>417</v>
      </c>
      <c r="B342" s="1" t="s">
        <v>523</v>
      </c>
      <c r="C342" s="1" t="s">
        <v>563</v>
      </c>
      <c r="D342" s="2" t="s">
        <v>275</v>
      </c>
      <c r="E342" s="3" t="s">
        <v>842</v>
      </c>
      <c r="F342" s="1" t="s">
        <v>298</v>
      </c>
    </row>
    <row r="343" spans="1:6" x14ac:dyDescent="0.3">
      <c r="A343" s="4">
        <v>418</v>
      </c>
      <c r="B343" s="1" t="s">
        <v>524</v>
      </c>
      <c r="C343" s="1" t="s">
        <v>818</v>
      </c>
      <c r="D343" s="2" t="s">
        <v>275</v>
      </c>
      <c r="E343" s="3" t="s">
        <v>282</v>
      </c>
      <c r="F343" s="1" t="s">
        <v>301</v>
      </c>
    </row>
    <row r="344" spans="1:6" x14ac:dyDescent="0.3">
      <c r="A344" s="4">
        <v>419</v>
      </c>
      <c r="B344" s="1" t="s">
        <v>341</v>
      </c>
      <c r="C344" s="1" t="s">
        <v>819</v>
      </c>
      <c r="D344" s="2" t="s">
        <v>275</v>
      </c>
      <c r="E344" s="3" t="s">
        <v>282</v>
      </c>
      <c r="F344" s="1" t="s">
        <v>302</v>
      </c>
    </row>
    <row r="345" spans="1:6" x14ac:dyDescent="0.3">
      <c r="A345" s="4">
        <v>420</v>
      </c>
      <c r="B345" s="1" t="s">
        <v>525</v>
      </c>
      <c r="C345" s="1" t="s">
        <v>820</v>
      </c>
      <c r="D345" s="2" t="s">
        <v>275</v>
      </c>
      <c r="E345" s="3" t="s">
        <v>282</v>
      </c>
      <c r="F345" s="1" t="s">
        <v>298</v>
      </c>
    </row>
    <row r="346" spans="1:6" x14ac:dyDescent="0.3">
      <c r="A346" s="4">
        <v>421</v>
      </c>
      <c r="B346" s="1" t="s">
        <v>337</v>
      </c>
      <c r="C346" s="1" t="s">
        <v>821</v>
      </c>
      <c r="D346" s="2" t="s">
        <v>275</v>
      </c>
      <c r="E346" s="3" t="s">
        <v>282</v>
      </c>
      <c r="F346" s="1" t="s">
        <v>298</v>
      </c>
    </row>
    <row r="347" spans="1:6" x14ac:dyDescent="0.3">
      <c r="A347" s="4">
        <v>422</v>
      </c>
      <c r="B347" s="1" t="s">
        <v>526</v>
      </c>
      <c r="C347" s="1" t="s">
        <v>822</v>
      </c>
      <c r="D347" s="2" t="s">
        <v>285</v>
      </c>
      <c r="E347" s="3" t="s">
        <v>844</v>
      </c>
      <c r="F347" s="1" t="s">
        <v>299</v>
      </c>
    </row>
    <row r="348" spans="1:6" x14ac:dyDescent="0.3">
      <c r="A348" s="4">
        <v>423</v>
      </c>
      <c r="B348" s="1" t="s">
        <v>490</v>
      </c>
      <c r="C348" s="1" t="s">
        <v>823</v>
      </c>
      <c r="D348" s="2" t="s">
        <v>285</v>
      </c>
      <c r="E348" s="3" t="s">
        <v>844</v>
      </c>
      <c r="F348" s="1" t="s">
        <v>297</v>
      </c>
    </row>
    <row r="349" spans="1:6" x14ac:dyDescent="0.3">
      <c r="A349" s="4">
        <v>424</v>
      </c>
      <c r="B349" s="1" t="s">
        <v>484</v>
      </c>
      <c r="C349" s="1" t="s">
        <v>824</v>
      </c>
      <c r="D349" s="2" t="s">
        <v>285</v>
      </c>
      <c r="E349" s="3" t="s">
        <v>844</v>
      </c>
      <c r="F349" s="1" t="s">
        <v>303</v>
      </c>
    </row>
    <row r="350" spans="1:6" x14ac:dyDescent="0.3">
      <c r="A350" s="4">
        <v>425</v>
      </c>
      <c r="B350" s="1" t="s">
        <v>527</v>
      </c>
      <c r="C350" s="1" t="s">
        <v>825</v>
      </c>
      <c r="D350" s="2" t="s">
        <v>285</v>
      </c>
      <c r="E350" s="3" t="s">
        <v>844</v>
      </c>
      <c r="F350" s="1" t="s">
        <v>304</v>
      </c>
    </row>
    <row r="351" spans="1:6" x14ac:dyDescent="0.3">
      <c r="A351" s="4">
        <v>426</v>
      </c>
      <c r="B351" s="1" t="s">
        <v>479</v>
      </c>
      <c r="C351" s="1" t="s">
        <v>826</v>
      </c>
      <c r="D351" s="2" t="s">
        <v>285</v>
      </c>
      <c r="E351" s="3" t="s">
        <v>844</v>
      </c>
      <c r="F351" s="1" t="s">
        <v>297</v>
      </c>
    </row>
    <row r="352" spans="1:6" x14ac:dyDescent="0.3">
      <c r="A352" s="4">
        <v>427</v>
      </c>
      <c r="B352" s="1" t="s">
        <v>528</v>
      </c>
      <c r="C352" s="1" t="s">
        <v>827</v>
      </c>
      <c r="D352" s="2" t="s">
        <v>285</v>
      </c>
      <c r="E352" s="3" t="s">
        <v>844</v>
      </c>
      <c r="F352" s="1" t="s">
        <v>298</v>
      </c>
    </row>
    <row r="353" spans="1:6" x14ac:dyDescent="0.3">
      <c r="A353" s="4">
        <v>428</v>
      </c>
      <c r="B353" s="1" t="s">
        <v>529</v>
      </c>
      <c r="C353" s="1" t="s">
        <v>828</v>
      </c>
      <c r="D353" s="2" t="s">
        <v>275</v>
      </c>
      <c r="E353" s="3" t="s">
        <v>840</v>
      </c>
      <c r="F353" s="1" t="s">
        <v>297</v>
      </c>
    </row>
    <row r="354" spans="1:6" x14ac:dyDescent="0.3">
      <c r="A354" s="4">
        <v>429</v>
      </c>
      <c r="B354" s="1" t="s">
        <v>530</v>
      </c>
      <c r="C354" s="1" t="s">
        <v>829</v>
      </c>
      <c r="D354" s="2" t="s">
        <v>275</v>
      </c>
      <c r="E354" s="3" t="s">
        <v>840</v>
      </c>
      <c r="F354" s="1" t="s">
        <v>299</v>
      </c>
    </row>
    <row r="355" spans="1:6" x14ac:dyDescent="0.3">
      <c r="A355" s="4">
        <v>430</v>
      </c>
      <c r="B355" s="1" t="s">
        <v>531</v>
      </c>
      <c r="C355" s="1" t="s">
        <v>830</v>
      </c>
      <c r="D355" s="2" t="s">
        <v>275</v>
      </c>
      <c r="E355" s="3" t="s">
        <v>840</v>
      </c>
      <c r="F355" s="1" t="s">
        <v>301</v>
      </c>
    </row>
    <row r="356" spans="1:6" x14ac:dyDescent="0.3">
      <c r="A356" s="4">
        <v>431</v>
      </c>
      <c r="B356" s="1" t="s">
        <v>499</v>
      </c>
      <c r="C356" s="1" t="s">
        <v>667</v>
      </c>
      <c r="D356" s="2" t="s">
        <v>285</v>
      </c>
      <c r="E356" s="3" t="s">
        <v>845</v>
      </c>
      <c r="F356" s="3" t="s">
        <v>278</v>
      </c>
    </row>
    <row r="357" spans="1:6" x14ac:dyDescent="0.3">
      <c r="A357" s="4">
        <v>432</v>
      </c>
      <c r="B357" s="1" t="s">
        <v>532</v>
      </c>
      <c r="C357" s="1" t="s">
        <v>831</v>
      </c>
      <c r="D357" s="2" t="s">
        <v>285</v>
      </c>
      <c r="E357" s="3" t="s">
        <v>845</v>
      </c>
      <c r="F357" s="1" t="s">
        <v>297</v>
      </c>
    </row>
    <row r="358" spans="1:6" x14ac:dyDescent="0.3">
      <c r="A358" s="4">
        <v>433</v>
      </c>
      <c r="B358" s="1" t="s">
        <v>533</v>
      </c>
      <c r="C358" s="1" t="s">
        <v>832</v>
      </c>
      <c r="D358" s="2" t="s">
        <v>285</v>
      </c>
      <c r="E358" s="3" t="s">
        <v>845</v>
      </c>
      <c r="F358" s="1" t="s">
        <v>299</v>
      </c>
    </row>
    <row r="359" spans="1:6" x14ac:dyDescent="0.3">
      <c r="A359" s="4">
        <v>434</v>
      </c>
      <c r="B359" s="1" t="s">
        <v>534</v>
      </c>
      <c r="C359" s="1" t="s">
        <v>828</v>
      </c>
      <c r="D359" s="2" t="s">
        <v>285</v>
      </c>
      <c r="E359" s="3" t="s">
        <v>845</v>
      </c>
      <c r="F359" s="1" t="s">
        <v>297</v>
      </c>
    </row>
    <row r="360" spans="1:6" x14ac:dyDescent="0.3">
      <c r="A360" s="4">
        <v>435</v>
      </c>
      <c r="B360" s="1" t="s">
        <v>535</v>
      </c>
      <c r="C360" s="1" t="s">
        <v>833</v>
      </c>
      <c r="D360" s="2" t="s">
        <v>285</v>
      </c>
      <c r="E360" s="3" t="s">
        <v>845</v>
      </c>
      <c r="F360" s="1" t="s">
        <v>298</v>
      </c>
    </row>
    <row r="361" spans="1:6" x14ac:dyDescent="0.3">
      <c r="A361" s="4">
        <v>436</v>
      </c>
      <c r="B361" s="1" t="s">
        <v>536</v>
      </c>
      <c r="C361" s="1" t="s">
        <v>834</v>
      </c>
      <c r="D361" s="2" t="s">
        <v>285</v>
      </c>
      <c r="E361" s="3" t="s">
        <v>845</v>
      </c>
      <c r="F361" s="1" t="s">
        <v>299</v>
      </c>
    </row>
    <row r="362" spans="1:6" x14ac:dyDescent="0.3">
      <c r="A362" s="4">
        <v>437</v>
      </c>
      <c r="B362" s="1" t="s">
        <v>537</v>
      </c>
      <c r="C362" s="1" t="s">
        <v>835</v>
      </c>
      <c r="D362" s="2" t="s">
        <v>285</v>
      </c>
      <c r="E362" s="3" t="s">
        <v>845</v>
      </c>
      <c r="F362" s="1" t="s">
        <v>299</v>
      </c>
    </row>
    <row r="363" spans="1:6" x14ac:dyDescent="0.3">
      <c r="A363" s="4">
        <v>438</v>
      </c>
      <c r="B363" s="1" t="s">
        <v>538</v>
      </c>
      <c r="C363" s="1" t="s">
        <v>827</v>
      </c>
      <c r="D363" s="2" t="s">
        <v>285</v>
      </c>
      <c r="E363" s="3" t="s">
        <v>845</v>
      </c>
      <c r="F363" s="1" t="s">
        <v>298</v>
      </c>
    </row>
    <row r="364" spans="1:6" x14ac:dyDescent="0.3">
      <c r="A364" s="4">
        <v>439</v>
      </c>
      <c r="B364" s="1" t="s">
        <v>410</v>
      </c>
      <c r="C364" s="1" t="s">
        <v>609</v>
      </c>
      <c r="D364" s="2" t="s">
        <v>275</v>
      </c>
      <c r="E364" s="3" t="s">
        <v>841</v>
      </c>
      <c r="F364" s="1" t="s">
        <v>297</v>
      </c>
    </row>
    <row r="365" spans="1:6" x14ac:dyDescent="0.3">
      <c r="A365" s="4">
        <v>440</v>
      </c>
      <c r="B365" s="1" t="s">
        <v>460</v>
      </c>
      <c r="C365" s="1" t="s">
        <v>836</v>
      </c>
      <c r="D365" s="2" t="s">
        <v>275</v>
      </c>
      <c r="E365" s="3" t="s">
        <v>841</v>
      </c>
      <c r="F365" s="1" t="s">
        <v>299</v>
      </c>
    </row>
    <row r="366" spans="1:6" x14ac:dyDescent="0.3">
      <c r="A366" s="4">
        <v>441</v>
      </c>
      <c r="B366" s="1" t="s">
        <v>366</v>
      </c>
      <c r="C366" s="1" t="s">
        <v>837</v>
      </c>
      <c r="D366" s="2" t="s">
        <v>275</v>
      </c>
      <c r="E366" s="3" t="s">
        <v>841</v>
      </c>
      <c r="F366" s="1" t="s">
        <v>299</v>
      </c>
    </row>
    <row r="367" spans="1:6" x14ac:dyDescent="0.3">
      <c r="A367" s="4">
        <v>442</v>
      </c>
      <c r="B367" s="1" t="s">
        <v>316</v>
      </c>
      <c r="C367" s="1" t="s">
        <v>838</v>
      </c>
      <c r="D367" s="2" t="s">
        <v>275</v>
      </c>
      <c r="E367" s="3" t="s">
        <v>841</v>
      </c>
      <c r="F367" s="1" t="s">
        <v>299</v>
      </c>
    </row>
  </sheetData>
  <autoFilter ref="A1:F367" xr:uid="{00000000-0009-0000-0000-000001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479"/>
  <sheetViews>
    <sheetView tabSelected="1" topLeftCell="B61" zoomScale="115" zoomScaleNormal="115" zoomScaleSheetLayoutView="100" workbookViewId="0">
      <selection activeCell="P63" sqref="P63"/>
    </sheetView>
  </sheetViews>
  <sheetFormatPr defaultColWidth="9.109375" defaultRowHeight="14.4" x14ac:dyDescent="0.3"/>
  <cols>
    <col min="1" max="1" width="0" style="9" hidden="1" customWidth="1"/>
    <col min="2" max="2" width="9.109375" style="28"/>
    <col min="3" max="3" width="9.109375" style="29"/>
    <col min="4" max="4" width="25" style="28" bestFit="1" customWidth="1"/>
    <col min="5" max="5" width="23.88671875" style="28" bestFit="1" customWidth="1"/>
    <col min="6" max="6" width="9.109375" style="30"/>
    <col min="7" max="7" width="9.109375" style="29"/>
    <col min="8" max="8" width="9.109375" style="7"/>
    <col min="9" max="9" width="10" style="35" customWidth="1"/>
    <col min="10" max="10" width="9.109375" style="36" customWidth="1"/>
    <col min="11" max="11" width="0" style="7" hidden="1" customWidth="1"/>
    <col min="12" max="16384" width="9.109375" style="7"/>
  </cols>
  <sheetData>
    <row r="2" spans="1:11" x14ac:dyDescent="0.3">
      <c r="A2" s="21" t="s">
        <v>852</v>
      </c>
      <c r="B2" s="22" t="str">
        <f>VLOOKUP(A2,timetable,3,FALSE)</f>
        <v>U13 Girls 200m Heats</v>
      </c>
      <c r="C2" s="23"/>
      <c r="D2" s="24"/>
      <c r="E2" s="24"/>
      <c r="F2" s="25" t="str">
        <f>IF(A4="X","","Heat "&amp;A3)</f>
        <v>Heat 1</v>
      </c>
      <c r="G2" s="24"/>
    </row>
    <row r="3" spans="1:11" x14ac:dyDescent="0.3">
      <c r="A3" s="21">
        <v>1</v>
      </c>
      <c r="B3" s="23" t="s">
        <v>893</v>
      </c>
      <c r="C3" s="23" t="s">
        <v>892</v>
      </c>
      <c r="D3" s="24" t="s">
        <v>271</v>
      </c>
      <c r="E3" s="24" t="s">
        <v>274</v>
      </c>
      <c r="F3" s="25" t="s">
        <v>894</v>
      </c>
      <c r="G3" s="23" t="str">
        <f>IF(A4="X","","Qual")</f>
        <v>Qual</v>
      </c>
      <c r="I3" s="35" t="s">
        <v>273</v>
      </c>
    </row>
    <row r="4" spans="1:11" x14ac:dyDescent="0.3">
      <c r="A4" s="9">
        <f>IFERROR(SEARCH("Heats",B2),"X")</f>
        <v>16</v>
      </c>
      <c r="B4" s="23">
        <v>1</v>
      </c>
      <c r="C4" s="26">
        <v>82</v>
      </c>
      <c r="D4" s="24" t="str">
        <f t="shared" ref="D4:D11" si="0">IFERROR(VLOOKUP($C4,athletes,2,FALSE)&amp;" "&amp;VLOOKUP($C4,athletes,3,FALSE),"")</f>
        <v>Sofia BARRETT</v>
      </c>
      <c r="E4" s="24" t="str">
        <f t="shared" ref="E4:E11" si="1">IFERROR(VLOOKUP($C4,athletes,6,FALSE),"")</f>
        <v>Corby AC</v>
      </c>
      <c r="F4" s="27">
        <v>29.1</v>
      </c>
      <c r="G4" s="26" t="s">
        <v>912</v>
      </c>
      <c r="I4" s="36" t="str">
        <f t="shared" ref="I4:I11" si="2">IFERROR(VLOOKUP($C4,athletes,5,FALSE),"")</f>
        <v>U13 Girls</v>
      </c>
      <c r="J4" s="36">
        <f>IFERROR(SEARCH(I4,$B2),"X")</f>
        <v>1</v>
      </c>
      <c r="K4" s="8" t="str">
        <f>IFERROR(VLOOKUP($C4,athletes,4,FALSE),"")</f>
        <v>F</v>
      </c>
    </row>
    <row r="5" spans="1:11" x14ac:dyDescent="0.3">
      <c r="B5" s="23">
        <v>2</v>
      </c>
      <c r="C5" s="26">
        <v>81</v>
      </c>
      <c r="D5" s="24" t="str">
        <f t="shared" si="0"/>
        <v>Jasmine ANDERSON</v>
      </c>
      <c r="E5" s="24" t="str">
        <f t="shared" si="1"/>
        <v>Kettering Town Harriers</v>
      </c>
      <c r="F5" s="27">
        <v>29.5</v>
      </c>
      <c r="G5" s="26" t="s">
        <v>912</v>
      </c>
      <c r="I5" s="36" t="str">
        <f t="shared" si="2"/>
        <v>U13 Girls</v>
      </c>
      <c r="J5" s="36">
        <f>IFERROR(SEARCH(I5,$B2),"X")</f>
        <v>1</v>
      </c>
    </row>
    <row r="6" spans="1:11" x14ac:dyDescent="0.3">
      <c r="B6" s="23">
        <v>3</v>
      </c>
      <c r="C6" s="26">
        <v>87</v>
      </c>
      <c r="D6" s="24" t="str">
        <f t="shared" si="0"/>
        <v>Georgia COKER-AGAR</v>
      </c>
      <c r="E6" s="24" t="str">
        <f t="shared" si="1"/>
        <v>Kettering Town Harriers</v>
      </c>
      <c r="F6" s="27">
        <v>30.2</v>
      </c>
      <c r="G6" s="26" t="s">
        <v>912</v>
      </c>
      <c r="I6" s="36" t="str">
        <f t="shared" si="2"/>
        <v>U13 Girls</v>
      </c>
      <c r="J6" s="36">
        <f>IFERROR(SEARCH(I6,$B2),"X")</f>
        <v>1</v>
      </c>
    </row>
    <row r="7" spans="1:11" x14ac:dyDescent="0.3">
      <c r="B7" s="23">
        <v>4</v>
      </c>
      <c r="C7" s="26">
        <v>85</v>
      </c>
      <c r="D7" s="24" t="str">
        <f t="shared" si="0"/>
        <v>Amelia CARLAW</v>
      </c>
      <c r="E7" s="24" t="str">
        <f t="shared" si="1"/>
        <v>Rugby &amp; Northampton AC</v>
      </c>
      <c r="F7" s="27">
        <v>30.7</v>
      </c>
      <c r="G7" s="26" t="s">
        <v>912</v>
      </c>
      <c r="I7" s="36" t="str">
        <f t="shared" si="2"/>
        <v>U13 Girls</v>
      </c>
      <c r="J7" s="36">
        <f>IFERROR(SEARCH(I7,$B2),"X")</f>
        <v>1</v>
      </c>
    </row>
    <row r="8" spans="1:11" x14ac:dyDescent="0.3">
      <c r="B8" s="23">
        <v>5</v>
      </c>
      <c r="C8" s="26">
        <v>88</v>
      </c>
      <c r="D8" s="24" t="str">
        <f t="shared" si="0"/>
        <v>Kae CRISP</v>
      </c>
      <c r="E8" s="24" t="str">
        <f t="shared" si="1"/>
        <v>Rugby &amp; Northampton AC</v>
      </c>
      <c r="F8" s="27">
        <v>30.9</v>
      </c>
      <c r="G8" s="26"/>
      <c r="I8" s="36" t="str">
        <f t="shared" si="2"/>
        <v>U13 Girls</v>
      </c>
      <c r="J8" s="36">
        <f>IFERROR(SEARCH(I8,$B2),"X")</f>
        <v>1</v>
      </c>
    </row>
    <row r="9" spans="1:11" x14ac:dyDescent="0.3">
      <c r="B9" s="23">
        <v>6</v>
      </c>
      <c r="C9" s="26">
        <v>86</v>
      </c>
      <c r="D9" s="24" t="str">
        <f t="shared" si="0"/>
        <v>Amelia CEBAK</v>
      </c>
      <c r="E9" s="24" t="str">
        <f t="shared" si="1"/>
        <v>Rugby &amp; Northampton AC</v>
      </c>
      <c r="F9" s="27">
        <v>32.6</v>
      </c>
      <c r="G9" s="26"/>
      <c r="I9" s="36" t="str">
        <f t="shared" si="2"/>
        <v>U13 Girls</v>
      </c>
      <c r="J9" s="36">
        <f>IFERROR(SEARCH(I9,$B2),"X")</f>
        <v>1</v>
      </c>
    </row>
    <row r="10" spans="1:11" x14ac:dyDescent="0.3">
      <c r="B10" s="23">
        <v>7</v>
      </c>
      <c r="C10" s="26">
        <v>84</v>
      </c>
      <c r="D10" s="24" t="str">
        <f t="shared" si="0"/>
        <v>Teigan BURROWS</v>
      </c>
      <c r="E10" s="24" t="str">
        <f t="shared" si="1"/>
        <v>Rugby &amp; Northampton AC</v>
      </c>
      <c r="F10" s="27">
        <v>33.4</v>
      </c>
      <c r="G10" s="26"/>
      <c r="I10" s="36" t="str">
        <f t="shared" si="2"/>
        <v>U13 Girls</v>
      </c>
      <c r="J10" s="36">
        <f>IFERROR(SEARCH(I10,$B2),"X")</f>
        <v>1</v>
      </c>
    </row>
    <row r="11" spans="1:11" x14ac:dyDescent="0.3">
      <c r="B11" s="23">
        <v>8</v>
      </c>
      <c r="C11" s="26">
        <v>89</v>
      </c>
      <c r="D11" s="24" t="str">
        <f t="shared" si="0"/>
        <v>Ruby CURTIS-FREE</v>
      </c>
      <c r="E11" s="24" t="str">
        <f t="shared" si="1"/>
        <v>Rugby &amp; Northampton AC</v>
      </c>
      <c r="F11" s="27">
        <v>33.9</v>
      </c>
      <c r="G11" s="26"/>
      <c r="I11" s="36" t="str">
        <f t="shared" si="2"/>
        <v>U13 Girls</v>
      </c>
      <c r="J11" s="36">
        <f>IFERROR(SEARCH(I11,$B2),"X")</f>
        <v>1</v>
      </c>
    </row>
    <row r="13" spans="1:11" x14ac:dyDescent="0.3">
      <c r="A13" s="21" t="s">
        <v>852</v>
      </c>
      <c r="B13" s="22" t="str">
        <f>VLOOKUP(A13,timetable,3,FALSE)</f>
        <v>U13 Girls 200m Heats</v>
      </c>
      <c r="C13" s="23"/>
      <c r="D13" s="24"/>
      <c r="E13" s="24"/>
      <c r="F13" s="25" t="str">
        <f>IF(A15="X","","Heat "&amp;A14)</f>
        <v>Heat 2</v>
      </c>
      <c r="G13" s="24"/>
    </row>
    <row r="14" spans="1:11" x14ac:dyDescent="0.3">
      <c r="A14" s="21">
        <v>2</v>
      </c>
      <c r="B14" s="23" t="s">
        <v>893</v>
      </c>
      <c r="C14" s="23" t="s">
        <v>892</v>
      </c>
      <c r="D14" s="24" t="s">
        <v>271</v>
      </c>
      <c r="E14" s="24" t="s">
        <v>274</v>
      </c>
      <c r="F14" s="25" t="s">
        <v>894</v>
      </c>
      <c r="G14" s="23" t="str">
        <f>IF(A15="X","","Qual")</f>
        <v>Qual</v>
      </c>
      <c r="I14" s="35" t="s">
        <v>273</v>
      </c>
    </row>
    <row r="15" spans="1:11" x14ac:dyDescent="0.3">
      <c r="A15" s="9">
        <f>IFERROR(SEARCH("Heats",B13),"X")</f>
        <v>16</v>
      </c>
      <c r="B15" s="23">
        <v>1</v>
      </c>
      <c r="C15" s="26">
        <v>91</v>
      </c>
      <c r="D15" s="24" t="str">
        <f t="shared" ref="D15:D22" si="3">IFERROR(VLOOKUP($C15,athletes,2,FALSE)&amp;" "&amp;VLOOKUP($C15,athletes,3,FALSE),"")</f>
        <v>Shanice IGHALO</v>
      </c>
      <c r="E15" s="24" t="str">
        <f t="shared" ref="E15:E22" si="4">IFERROR(VLOOKUP($C15,athletes,6,FALSE),"")</f>
        <v>Rugby &amp; Northampton AC</v>
      </c>
      <c r="F15" s="27">
        <v>27.8</v>
      </c>
      <c r="G15" s="26" t="s">
        <v>912</v>
      </c>
      <c r="I15" s="36" t="str">
        <f t="shared" ref="I15:I22" si="5">IFERROR(VLOOKUP($C15,athletes,5,FALSE),"")</f>
        <v>U13 Girls</v>
      </c>
      <c r="J15" s="36">
        <f>IFERROR(SEARCH(I15,$B13),"X")</f>
        <v>1</v>
      </c>
      <c r="K15" s="8" t="str">
        <f>IFERROR(VLOOKUP($C15,athletes,4,FALSE),"")</f>
        <v>F</v>
      </c>
    </row>
    <row r="16" spans="1:11" x14ac:dyDescent="0.3">
      <c r="B16" s="23">
        <v>2</v>
      </c>
      <c r="C16" s="26">
        <v>203</v>
      </c>
      <c r="D16" s="24" t="str">
        <f t="shared" si="3"/>
        <v>Ava THOMAS</v>
      </c>
      <c r="E16" s="24" t="str">
        <f t="shared" si="4"/>
        <v>Rugby &amp; Northampton AC</v>
      </c>
      <c r="F16" s="27">
        <v>29.5</v>
      </c>
      <c r="G16" s="26" t="s">
        <v>912</v>
      </c>
      <c r="I16" s="36" t="str">
        <f t="shared" si="5"/>
        <v>U13 Girls</v>
      </c>
      <c r="J16" s="36">
        <f>IFERROR(SEARCH(I16,$B13),"X")</f>
        <v>1</v>
      </c>
    </row>
    <row r="17" spans="1:11" x14ac:dyDescent="0.3">
      <c r="B17" s="23">
        <v>3</v>
      </c>
      <c r="C17" s="26">
        <v>205</v>
      </c>
      <c r="D17" s="24" t="str">
        <f t="shared" si="3"/>
        <v>Lexi WILKINSON</v>
      </c>
      <c r="E17" s="24" t="str">
        <f t="shared" si="4"/>
        <v>Corby AC</v>
      </c>
      <c r="F17" s="27">
        <v>30.4</v>
      </c>
      <c r="G17" s="26" t="s">
        <v>912</v>
      </c>
      <c r="I17" s="36" t="str">
        <f t="shared" si="5"/>
        <v>U13 Girls</v>
      </c>
      <c r="J17" s="36">
        <f>IFERROR(SEARCH(I17,$B13),"X")</f>
        <v>1</v>
      </c>
    </row>
    <row r="18" spans="1:11" x14ac:dyDescent="0.3">
      <c r="B18" s="23">
        <v>4</v>
      </c>
      <c r="C18" s="26">
        <v>200</v>
      </c>
      <c r="D18" s="24" t="str">
        <f t="shared" si="3"/>
        <v>Sonal RATHOD</v>
      </c>
      <c r="E18" s="24" t="str">
        <f t="shared" si="4"/>
        <v>Kettering Town Harriers</v>
      </c>
      <c r="F18" s="27">
        <v>30.7</v>
      </c>
      <c r="G18" s="26" t="s">
        <v>912</v>
      </c>
      <c r="I18" s="36" t="str">
        <f t="shared" si="5"/>
        <v>U13 Girls</v>
      </c>
      <c r="J18" s="36">
        <f>IFERROR(SEARCH(I18,$B13),"X")</f>
        <v>1</v>
      </c>
    </row>
    <row r="19" spans="1:11" x14ac:dyDescent="0.3">
      <c r="B19" s="23">
        <v>5</v>
      </c>
      <c r="C19" s="26">
        <v>201</v>
      </c>
      <c r="D19" s="24" t="str">
        <f t="shared" si="3"/>
        <v>Amber SALKELD</v>
      </c>
      <c r="E19" s="24" t="str">
        <f t="shared" si="4"/>
        <v>Marshall Milton Keynes AC</v>
      </c>
      <c r="F19" s="27">
        <v>30.9</v>
      </c>
      <c r="G19" s="26"/>
      <c r="I19" s="36" t="str">
        <f t="shared" si="5"/>
        <v>U13 Girls</v>
      </c>
      <c r="J19" s="36">
        <f>IFERROR(SEARCH(I19,$B13),"X")</f>
        <v>1</v>
      </c>
    </row>
    <row r="20" spans="1:11" x14ac:dyDescent="0.3">
      <c r="B20" s="23">
        <v>6</v>
      </c>
      <c r="C20" s="26">
        <v>98</v>
      </c>
      <c r="D20" s="24" t="str">
        <f t="shared" si="3"/>
        <v>Kate POMERLEAU</v>
      </c>
      <c r="E20" s="24" t="str">
        <f t="shared" si="4"/>
        <v>Daventry AAC</v>
      </c>
      <c r="F20" s="27">
        <v>32.9</v>
      </c>
      <c r="G20" s="26"/>
      <c r="I20" s="36" t="str">
        <f t="shared" si="5"/>
        <v>U13 Girls</v>
      </c>
      <c r="J20" s="36">
        <f>IFERROR(SEARCH(I20,$B13),"X")</f>
        <v>1</v>
      </c>
    </row>
    <row r="21" spans="1:11" x14ac:dyDescent="0.3">
      <c r="B21" s="23">
        <v>7</v>
      </c>
      <c r="C21" s="26">
        <v>93</v>
      </c>
      <c r="D21" s="24" t="str">
        <f t="shared" si="3"/>
        <v>Erin MCCLYMONT</v>
      </c>
      <c r="E21" s="24" t="str">
        <f t="shared" si="4"/>
        <v>Corby AC</v>
      </c>
      <c r="F21" s="27">
        <v>33.299999999999997</v>
      </c>
      <c r="G21" s="26"/>
      <c r="I21" s="36" t="str">
        <f t="shared" si="5"/>
        <v>U13 Girls</v>
      </c>
      <c r="J21" s="36">
        <f>IFERROR(SEARCH(I21,$B13),"X")</f>
        <v>1</v>
      </c>
    </row>
    <row r="22" spans="1:11" x14ac:dyDescent="0.3">
      <c r="B22" s="23">
        <v>8</v>
      </c>
      <c r="C22" s="26"/>
      <c r="D22" s="24" t="str">
        <f t="shared" si="3"/>
        <v/>
      </c>
      <c r="E22" s="24" t="str">
        <f t="shared" si="4"/>
        <v/>
      </c>
      <c r="F22" s="27"/>
      <c r="G22" s="26"/>
      <c r="I22" s="36" t="str">
        <f t="shared" si="5"/>
        <v/>
      </c>
      <c r="J22" s="36">
        <f>IFERROR(SEARCH(I22,$B13),"X")</f>
        <v>1</v>
      </c>
    </row>
    <row r="24" spans="1:11" x14ac:dyDescent="0.3">
      <c r="A24" s="21" t="s">
        <v>853</v>
      </c>
      <c r="B24" s="22" t="str">
        <f>VLOOKUP(A24,timetable,3,FALSE)</f>
        <v>U13 Boys 200m Heats</v>
      </c>
      <c r="C24" s="23"/>
      <c r="D24" s="24"/>
      <c r="E24" s="24"/>
      <c r="F24" s="25" t="str">
        <f>IF(A26="X","","Heat "&amp;A25)</f>
        <v>Heat 1</v>
      </c>
      <c r="G24" s="24"/>
    </row>
    <row r="25" spans="1:11" x14ac:dyDescent="0.3">
      <c r="A25" s="21">
        <v>1</v>
      </c>
      <c r="B25" s="23" t="s">
        <v>893</v>
      </c>
      <c r="C25" s="23" t="s">
        <v>892</v>
      </c>
      <c r="D25" s="24" t="s">
        <v>271</v>
      </c>
      <c r="E25" s="24" t="s">
        <v>274</v>
      </c>
      <c r="F25" s="25" t="s">
        <v>894</v>
      </c>
      <c r="G25" s="23" t="str">
        <f>IF(A26="X","","Qual")</f>
        <v>Qual</v>
      </c>
      <c r="I25" s="35" t="s">
        <v>273</v>
      </c>
    </row>
    <row r="26" spans="1:11" x14ac:dyDescent="0.3">
      <c r="A26" s="9">
        <f>IFERROR(SEARCH("Heats",B24),"X")</f>
        <v>15</v>
      </c>
      <c r="B26" s="23">
        <v>1</v>
      </c>
      <c r="C26" s="26">
        <v>11</v>
      </c>
      <c r="D26" s="24" t="str">
        <f t="shared" ref="D26:D33" si="6">IFERROR(VLOOKUP($C26,athletes,2,FALSE)&amp;" "&amp;VLOOKUP($C26,athletes,3,FALSE),"")</f>
        <v>Jacob ASHER-RELF</v>
      </c>
      <c r="E26" s="24" t="str">
        <f t="shared" ref="E26:E33" si="7">IFERROR(VLOOKUP($C26,athletes,6,FALSE),"")</f>
        <v>Kettering Town Harriers</v>
      </c>
      <c r="F26" s="27">
        <v>28.2</v>
      </c>
      <c r="G26" s="26" t="s">
        <v>912</v>
      </c>
      <c r="I26" s="36" t="str">
        <f t="shared" ref="I26:I33" si="8">IFERROR(VLOOKUP($C26,athletes,5,FALSE),"")</f>
        <v>U13 Boys</v>
      </c>
      <c r="J26" s="36">
        <f>IFERROR(SEARCH(I26,$B24),"X")</f>
        <v>1</v>
      </c>
      <c r="K26" s="8" t="str">
        <f>IFERROR(VLOOKUP($C26,athletes,4,FALSE),"")</f>
        <v>M</v>
      </c>
    </row>
    <row r="27" spans="1:11" x14ac:dyDescent="0.3">
      <c r="B27" s="23">
        <v>2</v>
      </c>
      <c r="C27" s="26">
        <v>17</v>
      </c>
      <c r="D27" s="24" t="str">
        <f t="shared" si="6"/>
        <v>Brandon KWEI-TAGOE</v>
      </c>
      <c r="E27" s="24" t="str">
        <f t="shared" si="7"/>
        <v>Kettering Town Harriers</v>
      </c>
      <c r="F27" s="27">
        <v>30.1</v>
      </c>
      <c r="G27" s="26" t="s">
        <v>912</v>
      </c>
      <c r="I27" s="36" t="str">
        <f t="shared" si="8"/>
        <v>U13 Boys</v>
      </c>
      <c r="J27" s="36">
        <f>IFERROR(SEARCH(I27,$B24),"X")</f>
        <v>1</v>
      </c>
    </row>
    <row r="28" spans="1:11" x14ac:dyDescent="0.3">
      <c r="B28" s="23">
        <v>3</v>
      </c>
      <c r="C28" s="26">
        <v>18</v>
      </c>
      <c r="D28" s="24" t="str">
        <f t="shared" si="6"/>
        <v>Jack MILSOM</v>
      </c>
      <c r="E28" s="24" t="str">
        <f t="shared" si="7"/>
        <v>Daventry AAC</v>
      </c>
      <c r="F28" s="27">
        <v>31</v>
      </c>
      <c r="G28" s="26" t="s">
        <v>912</v>
      </c>
      <c r="I28" s="36" t="str">
        <f t="shared" si="8"/>
        <v>U13 Boys</v>
      </c>
      <c r="J28" s="36">
        <f>IFERROR(SEARCH(I28,$B24),"X")</f>
        <v>1</v>
      </c>
    </row>
    <row r="29" spans="1:11" x14ac:dyDescent="0.3">
      <c r="B29" s="23">
        <v>4</v>
      </c>
      <c r="C29" s="26">
        <v>12</v>
      </c>
      <c r="D29" s="24" t="str">
        <f t="shared" si="6"/>
        <v>Elliot BRADBURY</v>
      </c>
      <c r="E29" s="24" t="str">
        <f t="shared" si="7"/>
        <v>Rugby &amp; Northampton AC</v>
      </c>
      <c r="F29" s="27">
        <v>32.299999999999997</v>
      </c>
      <c r="G29" s="26"/>
      <c r="I29" s="36" t="str">
        <f t="shared" si="8"/>
        <v>U13 Boys</v>
      </c>
      <c r="J29" s="36">
        <f>IFERROR(SEARCH(I29,$B24),"X")</f>
        <v>1</v>
      </c>
    </row>
    <row r="30" spans="1:11" x14ac:dyDescent="0.3">
      <c r="B30" s="23">
        <v>5</v>
      </c>
      <c r="C30" s="26">
        <v>19</v>
      </c>
      <c r="D30" s="24" t="str">
        <f t="shared" si="6"/>
        <v>Lewis NUTT</v>
      </c>
      <c r="E30" s="24" t="str">
        <f t="shared" si="7"/>
        <v>Rugby &amp; Northampton AC</v>
      </c>
      <c r="F30" s="27">
        <v>32.700000000000003</v>
      </c>
      <c r="G30" s="26"/>
      <c r="I30" s="36" t="str">
        <f t="shared" si="8"/>
        <v>U13 Boys</v>
      </c>
      <c r="J30" s="36">
        <f>IFERROR(SEARCH(I30,$B24),"X")</f>
        <v>1</v>
      </c>
    </row>
    <row r="31" spans="1:11" x14ac:dyDescent="0.3">
      <c r="B31" s="23">
        <v>6</v>
      </c>
      <c r="C31" s="26">
        <v>10</v>
      </c>
      <c r="D31" s="24" t="str">
        <f t="shared" si="6"/>
        <v>Jacob ARCHER</v>
      </c>
      <c r="E31" s="24" t="str">
        <f t="shared" si="7"/>
        <v>Rugby &amp; Northampton AC</v>
      </c>
      <c r="F31" s="27">
        <v>32.9</v>
      </c>
      <c r="G31" s="26"/>
      <c r="I31" s="36" t="str">
        <f t="shared" si="8"/>
        <v>U13 Boys</v>
      </c>
      <c r="J31" s="36">
        <f>IFERROR(SEARCH(I31,$B24),"X")</f>
        <v>1</v>
      </c>
    </row>
    <row r="32" spans="1:11" x14ac:dyDescent="0.3">
      <c r="B32" s="23">
        <v>7</v>
      </c>
      <c r="C32" s="26">
        <v>15</v>
      </c>
      <c r="D32" s="24" t="str">
        <f t="shared" si="6"/>
        <v>Charlie GIBBS</v>
      </c>
      <c r="E32" s="24" t="str">
        <f t="shared" si="7"/>
        <v>Rugby &amp; Northampton AC</v>
      </c>
      <c r="F32" s="27">
        <v>36.1</v>
      </c>
      <c r="G32" s="26"/>
      <c r="I32" s="36" t="str">
        <f t="shared" si="8"/>
        <v>U13 Boys</v>
      </c>
      <c r="J32" s="36">
        <f>IFERROR(SEARCH(I32,$B24),"X")</f>
        <v>1</v>
      </c>
    </row>
    <row r="33" spans="1:11" x14ac:dyDescent="0.3">
      <c r="B33" s="23">
        <v>8</v>
      </c>
      <c r="C33" s="26"/>
      <c r="D33" s="24" t="str">
        <f t="shared" si="6"/>
        <v/>
      </c>
      <c r="E33" s="24" t="str">
        <f t="shared" si="7"/>
        <v/>
      </c>
      <c r="F33" s="27"/>
      <c r="G33" s="26"/>
      <c r="I33" s="36" t="str">
        <f t="shared" si="8"/>
        <v/>
      </c>
      <c r="J33" s="36">
        <f>IFERROR(SEARCH(I33,$B24),"X")</f>
        <v>1</v>
      </c>
    </row>
    <row r="35" spans="1:11" x14ac:dyDescent="0.3">
      <c r="A35" s="21" t="s">
        <v>853</v>
      </c>
      <c r="B35" s="22" t="str">
        <f>VLOOKUP(A35,timetable,3,FALSE)</f>
        <v>U13 Boys 200m Heats</v>
      </c>
      <c r="C35" s="23"/>
      <c r="D35" s="24"/>
      <c r="E35" s="24"/>
      <c r="F35" s="25" t="str">
        <f>IF(A37="X","","Heat "&amp;A36)</f>
        <v>Heat 2</v>
      </c>
      <c r="G35" s="24"/>
    </row>
    <row r="36" spans="1:11" x14ac:dyDescent="0.3">
      <c r="A36" s="21">
        <v>2</v>
      </c>
      <c r="B36" s="23" t="s">
        <v>893</v>
      </c>
      <c r="C36" s="23" t="s">
        <v>892</v>
      </c>
      <c r="D36" s="24" t="s">
        <v>271</v>
      </c>
      <c r="E36" s="24" t="s">
        <v>274</v>
      </c>
      <c r="F36" s="25" t="s">
        <v>894</v>
      </c>
      <c r="G36" s="23" t="str">
        <f>IF(A37="X","","Qual")</f>
        <v>Qual</v>
      </c>
      <c r="I36" s="35" t="s">
        <v>273</v>
      </c>
    </row>
    <row r="37" spans="1:11" x14ac:dyDescent="0.3">
      <c r="A37" s="9">
        <f>IFERROR(SEARCH("Heats",B35),"X")</f>
        <v>15</v>
      </c>
      <c r="B37" s="23">
        <v>1</v>
      </c>
      <c r="C37" s="26">
        <v>20</v>
      </c>
      <c r="D37" s="24" t="str">
        <f t="shared" ref="D37:D44" si="9">IFERROR(VLOOKUP($C37,athletes,2,FALSE)&amp;" "&amp;VLOOKUP($C37,athletes,3,FALSE),"")</f>
        <v>Fabian POWELL</v>
      </c>
      <c r="E37" s="24" t="str">
        <f t="shared" ref="E37:E44" si="10">IFERROR(VLOOKUP($C37,athletes,6,FALSE),"")</f>
        <v>Corby AC</v>
      </c>
      <c r="F37" s="27">
        <v>27.1</v>
      </c>
      <c r="G37" s="26" t="s">
        <v>912</v>
      </c>
      <c r="I37" s="36" t="str">
        <f t="shared" ref="I37:I44" si="11">IFERROR(VLOOKUP($C37,athletes,5,FALSE),"")</f>
        <v>U13 Boys</v>
      </c>
      <c r="J37" s="36">
        <f>IFERROR(SEARCH(I37,$B35),"X")</f>
        <v>1</v>
      </c>
      <c r="K37" s="8" t="str">
        <f>IFERROR(VLOOKUP($C37,athletes,4,FALSE),"")</f>
        <v>M</v>
      </c>
    </row>
    <row r="38" spans="1:11" x14ac:dyDescent="0.3">
      <c r="B38" s="23">
        <v>2</v>
      </c>
      <c r="C38" s="26">
        <v>25</v>
      </c>
      <c r="D38" s="24" t="str">
        <f t="shared" si="9"/>
        <v>Arthur TILT</v>
      </c>
      <c r="E38" s="24" t="str">
        <f t="shared" si="10"/>
        <v>Rugby &amp; Northampton AC</v>
      </c>
      <c r="F38" s="27">
        <v>28.6</v>
      </c>
      <c r="G38" s="26" t="s">
        <v>912</v>
      </c>
      <c r="I38" s="36" t="str">
        <f t="shared" si="11"/>
        <v>U13 Boys</v>
      </c>
      <c r="J38" s="36">
        <f>IFERROR(SEARCH(I38,$B35),"X")</f>
        <v>1</v>
      </c>
    </row>
    <row r="39" spans="1:11" x14ac:dyDescent="0.3">
      <c r="B39" s="23">
        <v>3</v>
      </c>
      <c r="C39" s="26">
        <v>22</v>
      </c>
      <c r="D39" s="24" t="str">
        <f t="shared" si="9"/>
        <v>William ROBERTSON</v>
      </c>
      <c r="E39" s="24" t="str">
        <f t="shared" si="10"/>
        <v>Kettering Town Harriers</v>
      </c>
      <c r="F39" s="27">
        <v>28.6</v>
      </c>
      <c r="G39" s="26" t="s">
        <v>912</v>
      </c>
      <c r="I39" s="36" t="str">
        <f t="shared" si="11"/>
        <v>U13 Boys</v>
      </c>
      <c r="J39" s="36">
        <f>IFERROR(SEARCH(I39,$B35),"X")</f>
        <v>1</v>
      </c>
    </row>
    <row r="40" spans="1:11" x14ac:dyDescent="0.3">
      <c r="B40" s="23">
        <v>4</v>
      </c>
      <c r="C40" s="26">
        <v>24</v>
      </c>
      <c r="D40" s="24" t="str">
        <f t="shared" si="9"/>
        <v>Louis STARR</v>
      </c>
      <c r="E40" s="24" t="str">
        <f t="shared" si="10"/>
        <v>Rugby &amp; Northampton AC</v>
      </c>
      <c r="F40" s="27">
        <v>29.2</v>
      </c>
      <c r="G40" s="26" t="s">
        <v>912</v>
      </c>
      <c r="I40" s="36" t="str">
        <f t="shared" si="11"/>
        <v>U13 Boys</v>
      </c>
      <c r="J40" s="36">
        <f>IFERROR(SEARCH(I40,$B35),"X")</f>
        <v>1</v>
      </c>
    </row>
    <row r="41" spans="1:11" x14ac:dyDescent="0.3">
      <c r="B41" s="23">
        <v>5</v>
      </c>
      <c r="C41" s="26">
        <v>21</v>
      </c>
      <c r="D41" s="24" t="str">
        <f t="shared" si="9"/>
        <v>Kaiden RAMSAY</v>
      </c>
      <c r="E41" s="24" t="str">
        <f t="shared" si="10"/>
        <v>Kettering Town Harriers</v>
      </c>
      <c r="F41" s="27">
        <v>29.7</v>
      </c>
      <c r="G41" s="26" t="s">
        <v>912</v>
      </c>
      <c r="I41" s="36" t="str">
        <f t="shared" si="11"/>
        <v>U13 Boys</v>
      </c>
      <c r="J41" s="36">
        <f>IFERROR(SEARCH(I41,$B35),"X")</f>
        <v>1</v>
      </c>
    </row>
    <row r="42" spans="1:11" x14ac:dyDescent="0.3">
      <c r="B42" s="23">
        <v>6</v>
      </c>
      <c r="C42" s="26">
        <v>23</v>
      </c>
      <c r="D42" s="24" t="str">
        <f t="shared" si="9"/>
        <v>Thomas STANBRIDGE</v>
      </c>
      <c r="E42" s="24" t="str">
        <f t="shared" si="10"/>
        <v>Rugby &amp; Northampton AC</v>
      </c>
      <c r="F42" s="27">
        <v>31.2</v>
      </c>
      <c r="G42" s="26"/>
      <c r="I42" s="36" t="str">
        <f t="shared" si="11"/>
        <v>U13 Boys</v>
      </c>
      <c r="J42" s="36">
        <f>IFERROR(SEARCH(I42,$B35),"X")</f>
        <v>1</v>
      </c>
    </row>
    <row r="43" spans="1:11" x14ac:dyDescent="0.3">
      <c r="B43" s="23">
        <v>7</v>
      </c>
      <c r="C43" s="26">
        <v>26</v>
      </c>
      <c r="D43" s="24" t="str">
        <f t="shared" si="9"/>
        <v>Ryan Francisco VALLE HORNE</v>
      </c>
      <c r="E43" s="24" t="str">
        <f t="shared" si="10"/>
        <v>Wellingborough &amp; District AC</v>
      </c>
      <c r="F43" s="27">
        <v>32.5</v>
      </c>
      <c r="G43" s="26"/>
      <c r="I43" s="36" t="str">
        <f t="shared" si="11"/>
        <v>U13 Boys</v>
      </c>
      <c r="J43" s="36">
        <f>IFERROR(SEARCH(I43,$B35),"X")</f>
        <v>1</v>
      </c>
    </row>
    <row r="44" spans="1:11" x14ac:dyDescent="0.3">
      <c r="B44" s="23">
        <v>8</v>
      </c>
      <c r="C44" s="26"/>
      <c r="D44" s="24" t="str">
        <f t="shared" si="9"/>
        <v/>
      </c>
      <c r="E44" s="24" t="str">
        <f t="shared" si="10"/>
        <v/>
      </c>
      <c r="F44" s="27"/>
      <c r="G44" s="26"/>
      <c r="I44" s="36" t="str">
        <f t="shared" si="11"/>
        <v/>
      </c>
      <c r="J44" s="36">
        <f>IFERROR(SEARCH(I44,$B35),"X")</f>
        <v>1</v>
      </c>
    </row>
    <row r="46" spans="1:11" x14ac:dyDescent="0.3">
      <c r="A46" s="21" t="s">
        <v>854</v>
      </c>
      <c r="B46" s="22" t="str">
        <f>VLOOKUP(A46,timetable,3,FALSE)</f>
        <v>U15 Girls 200m Heats</v>
      </c>
      <c r="C46" s="23"/>
      <c r="D46" s="24"/>
      <c r="E46" s="24"/>
      <c r="F46" s="25" t="str">
        <f>IF(A48="X","","Heat "&amp;A47)</f>
        <v>Heat 1</v>
      </c>
      <c r="G46" s="24"/>
    </row>
    <row r="47" spans="1:11" x14ac:dyDescent="0.3">
      <c r="A47" s="21">
        <v>1</v>
      </c>
      <c r="B47" s="23" t="s">
        <v>893</v>
      </c>
      <c r="C47" s="23" t="s">
        <v>892</v>
      </c>
      <c r="D47" s="24" t="s">
        <v>271</v>
      </c>
      <c r="E47" s="24" t="s">
        <v>274</v>
      </c>
      <c r="F47" s="25" t="s">
        <v>894</v>
      </c>
      <c r="G47" s="23" t="str">
        <f>IF(A48="X","","Qual")</f>
        <v>Qual</v>
      </c>
      <c r="I47" s="35" t="s">
        <v>273</v>
      </c>
    </row>
    <row r="48" spans="1:11" x14ac:dyDescent="0.3">
      <c r="A48" s="9">
        <f>IFERROR(SEARCH("Heats",B46),"X")</f>
        <v>16</v>
      </c>
      <c r="B48" s="23">
        <v>1</v>
      </c>
      <c r="C48" s="26">
        <v>209</v>
      </c>
      <c r="D48" s="24" t="str">
        <f t="shared" ref="D48:D55" si="12">IFERROR(VLOOKUP($C48,athletes,2,FALSE)&amp;" "&amp;VLOOKUP($C48,athletes,3,FALSE),"")</f>
        <v>Etienne MAUGHAN</v>
      </c>
      <c r="E48" s="24" t="str">
        <f t="shared" ref="E48:E55" si="13">IFERROR(VLOOKUP($C48,athletes,6,FALSE),"")</f>
        <v>Bedford &amp; County AC</v>
      </c>
      <c r="F48" s="27">
        <v>26.1</v>
      </c>
      <c r="G48" s="26" t="s">
        <v>912</v>
      </c>
      <c r="I48" s="36" t="str">
        <f t="shared" ref="I48:I55" si="14">IFERROR(VLOOKUP($C48,athletes,5,FALSE),"")</f>
        <v>U15 Girls</v>
      </c>
      <c r="J48" s="36">
        <f>IFERROR(SEARCH(I48,$B46),"X")</f>
        <v>1</v>
      </c>
      <c r="K48" s="8" t="str">
        <f>IFERROR(VLOOKUP($C48,athletes,4,FALSE),"")</f>
        <v>F</v>
      </c>
    </row>
    <row r="49" spans="1:11" x14ac:dyDescent="0.3">
      <c r="B49" s="23">
        <v>2</v>
      </c>
      <c r="C49" s="26">
        <v>208</v>
      </c>
      <c r="D49" s="24" t="str">
        <f t="shared" si="12"/>
        <v>Cynthia IKE</v>
      </c>
      <c r="E49" s="24" t="str">
        <f t="shared" si="13"/>
        <v>Kettering Town Harriers</v>
      </c>
      <c r="F49" s="27">
        <v>26.5</v>
      </c>
      <c r="G49" s="26" t="s">
        <v>912</v>
      </c>
      <c r="I49" s="36" t="str">
        <f t="shared" si="14"/>
        <v>U15 Girls</v>
      </c>
      <c r="J49" s="36">
        <f>IFERROR(SEARCH(I49,$B46),"X")</f>
        <v>1</v>
      </c>
    </row>
    <row r="50" spans="1:11" x14ac:dyDescent="0.3">
      <c r="B50" s="23">
        <v>3</v>
      </c>
      <c r="C50" s="26">
        <v>206</v>
      </c>
      <c r="D50" s="24" t="str">
        <f t="shared" si="12"/>
        <v>Georgia CORCORAN</v>
      </c>
      <c r="E50" s="24" t="str">
        <f t="shared" si="13"/>
        <v>Silson AC</v>
      </c>
      <c r="F50" s="27">
        <v>28.8</v>
      </c>
      <c r="G50" s="26" t="s">
        <v>912</v>
      </c>
      <c r="I50" s="36" t="str">
        <f t="shared" si="14"/>
        <v>U15 Girls</v>
      </c>
      <c r="J50" s="36">
        <f>IFERROR(SEARCH(I50,$B46),"X")</f>
        <v>1</v>
      </c>
    </row>
    <row r="51" spans="1:11" x14ac:dyDescent="0.3">
      <c r="B51" s="23">
        <v>4</v>
      </c>
      <c r="C51" s="26">
        <v>207</v>
      </c>
      <c r="D51" s="24" t="str">
        <f t="shared" si="12"/>
        <v>Amy HARRIS</v>
      </c>
      <c r="E51" s="24" t="str">
        <f t="shared" si="13"/>
        <v>Silson AC</v>
      </c>
      <c r="F51" s="27">
        <v>30.6</v>
      </c>
      <c r="G51" s="26" t="s">
        <v>912</v>
      </c>
      <c r="I51" s="36" t="str">
        <f t="shared" si="14"/>
        <v>U15 Girls</v>
      </c>
      <c r="J51" s="36">
        <f>IFERROR(SEARCH(I51,$B46),"X")</f>
        <v>1</v>
      </c>
    </row>
    <row r="52" spans="1:11" x14ac:dyDescent="0.3">
      <c r="B52" s="23">
        <v>5</v>
      </c>
      <c r="C52" s="26">
        <v>210</v>
      </c>
      <c r="D52" s="24" t="str">
        <f t="shared" si="12"/>
        <v>Scarlett MAXWELL-MUNN</v>
      </c>
      <c r="E52" s="24" t="str">
        <f t="shared" si="13"/>
        <v>Kettering Town Harriers</v>
      </c>
      <c r="F52" s="27">
        <v>30.7</v>
      </c>
      <c r="G52" s="26"/>
      <c r="I52" s="36" t="str">
        <f t="shared" si="14"/>
        <v>U15 Girls</v>
      </c>
      <c r="J52" s="36">
        <f>IFERROR(SEARCH(I52,$B46),"X")</f>
        <v>1</v>
      </c>
    </row>
    <row r="53" spans="1:11" x14ac:dyDescent="0.3">
      <c r="B53" s="23">
        <v>6</v>
      </c>
      <c r="C53" s="26"/>
      <c r="D53" s="24" t="str">
        <f t="shared" si="12"/>
        <v/>
      </c>
      <c r="E53" s="24" t="str">
        <f t="shared" si="13"/>
        <v/>
      </c>
      <c r="F53" s="27"/>
      <c r="G53" s="26"/>
      <c r="I53" s="36" t="str">
        <f t="shared" si="14"/>
        <v/>
      </c>
      <c r="J53" s="36">
        <f>IFERROR(SEARCH(I53,$B46),"X")</f>
        <v>1</v>
      </c>
    </row>
    <row r="54" spans="1:11" x14ac:dyDescent="0.3">
      <c r="B54" s="23">
        <v>7</v>
      </c>
      <c r="C54" s="26"/>
      <c r="D54" s="24" t="str">
        <f t="shared" si="12"/>
        <v/>
      </c>
      <c r="E54" s="24" t="str">
        <f t="shared" si="13"/>
        <v/>
      </c>
      <c r="F54" s="27"/>
      <c r="G54" s="26"/>
      <c r="I54" s="36" t="str">
        <f t="shared" si="14"/>
        <v/>
      </c>
      <c r="J54" s="36">
        <f>IFERROR(SEARCH(I54,$B46),"X")</f>
        <v>1</v>
      </c>
    </row>
    <row r="55" spans="1:11" x14ac:dyDescent="0.3">
      <c r="B55" s="23">
        <v>8</v>
      </c>
      <c r="C55" s="26"/>
      <c r="D55" s="24" t="str">
        <f t="shared" si="12"/>
        <v/>
      </c>
      <c r="E55" s="24" t="str">
        <f t="shared" si="13"/>
        <v/>
      </c>
      <c r="F55" s="27"/>
      <c r="G55" s="26"/>
      <c r="I55" s="36" t="str">
        <f t="shared" si="14"/>
        <v/>
      </c>
      <c r="J55" s="36">
        <f>IFERROR(SEARCH(I55,$B46),"X")</f>
        <v>1</v>
      </c>
    </row>
    <row r="57" spans="1:11" x14ac:dyDescent="0.3">
      <c r="A57" s="21" t="s">
        <v>854</v>
      </c>
      <c r="B57" s="22" t="str">
        <f>VLOOKUP(A57,timetable,3,FALSE)</f>
        <v>U15 Girls 200m Heats</v>
      </c>
      <c r="C57" s="23"/>
      <c r="D57" s="24"/>
      <c r="E57" s="24"/>
      <c r="F57" s="25" t="str">
        <f>IF(A59="X","","Heat "&amp;A58)</f>
        <v>Heat 2</v>
      </c>
      <c r="G57" s="24"/>
    </row>
    <row r="58" spans="1:11" x14ac:dyDescent="0.3">
      <c r="A58" s="21">
        <v>2</v>
      </c>
      <c r="B58" s="23" t="s">
        <v>893</v>
      </c>
      <c r="C58" s="23" t="s">
        <v>892</v>
      </c>
      <c r="D58" s="24" t="s">
        <v>271</v>
      </c>
      <c r="E58" s="24" t="s">
        <v>274</v>
      </c>
      <c r="F58" s="25" t="s">
        <v>894</v>
      </c>
      <c r="G58" s="23" t="str">
        <f>IF(A59="X","","Qual")</f>
        <v>Qual</v>
      </c>
      <c r="I58" s="35" t="s">
        <v>273</v>
      </c>
    </row>
    <row r="59" spans="1:11" x14ac:dyDescent="0.3">
      <c r="A59" s="9">
        <f>IFERROR(SEARCH("Heats",B57),"X")</f>
        <v>16</v>
      </c>
      <c r="B59" s="23">
        <v>1</v>
      </c>
      <c r="C59" s="26">
        <v>214</v>
      </c>
      <c r="D59" s="24" t="str">
        <f t="shared" ref="D59:D66" si="15">IFERROR(VLOOKUP($C59,athletes,2,FALSE)&amp;" "&amp;VLOOKUP($C59,athletes,3,FALSE),"")</f>
        <v>Freya HANSON</v>
      </c>
      <c r="E59" s="24" t="str">
        <f t="shared" ref="E59:E66" si="16">IFERROR(VLOOKUP($C59,athletes,6,FALSE),"")</f>
        <v>Rugby &amp; Northampton AC</v>
      </c>
      <c r="F59" s="27">
        <v>29.6</v>
      </c>
      <c r="G59" s="26" t="s">
        <v>912</v>
      </c>
      <c r="I59" s="36" t="str">
        <f t="shared" ref="I59:I66" si="17">IFERROR(VLOOKUP($C59,athletes,5,FALSE),"")</f>
        <v>U15 Girls</v>
      </c>
      <c r="J59" s="36">
        <f>IFERROR(SEARCH(I59,$B57),"X")</f>
        <v>1</v>
      </c>
      <c r="K59" s="8" t="str">
        <f>IFERROR(VLOOKUP($C59,athletes,4,FALSE),"")</f>
        <v>F</v>
      </c>
    </row>
    <row r="60" spans="1:11" x14ac:dyDescent="0.3">
      <c r="B60" s="23">
        <v>2</v>
      </c>
      <c r="C60" s="26">
        <v>219</v>
      </c>
      <c r="D60" s="24" t="str">
        <f t="shared" si="15"/>
        <v>Isabel SUMNER</v>
      </c>
      <c r="E60" s="24" t="str">
        <f t="shared" si="16"/>
        <v>Silson AC</v>
      </c>
      <c r="F60" s="27">
        <v>29.7</v>
      </c>
      <c r="G60" s="26" t="s">
        <v>912</v>
      </c>
      <c r="I60" s="36" t="str">
        <f t="shared" si="17"/>
        <v>U15 Girls</v>
      </c>
      <c r="J60" s="36">
        <f>IFERROR(SEARCH(I60,$B57),"X")</f>
        <v>1</v>
      </c>
    </row>
    <row r="61" spans="1:11" x14ac:dyDescent="0.3">
      <c r="B61" s="23">
        <v>3</v>
      </c>
      <c r="C61" s="26">
        <v>220</v>
      </c>
      <c r="D61" s="24" t="str">
        <f t="shared" si="15"/>
        <v>Abigail THAYANITHY</v>
      </c>
      <c r="E61" s="24" t="str">
        <f t="shared" si="16"/>
        <v>Rugby &amp; Northampton AC</v>
      </c>
      <c r="F61" s="27">
        <v>29.8</v>
      </c>
      <c r="G61" s="26" t="s">
        <v>912</v>
      </c>
      <c r="I61" s="36" t="str">
        <f t="shared" si="17"/>
        <v>U15 Girls</v>
      </c>
      <c r="J61" s="36">
        <f>IFERROR(SEARCH(I61,$B57),"X")</f>
        <v>1</v>
      </c>
    </row>
    <row r="62" spans="1:11" x14ac:dyDescent="0.3">
      <c r="B62" s="23">
        <v>4</v>
      </c>
      <c r="C62" s="26">
        <v>216</v>
      </c>
      <c r="D62" s="24" t="str">
        <f t="shared" si="15"/>
        <v>Aliyah SALAU</v>
      </c>
      <c r="E62" s="24" t="str">
        <f t="shared" si="16"/>
        <v>Corby AC</v>
      </c>
      <c r="F62" s="27">
        <v>30.3</v>
      </c>
      <c r="G62" s="26" t="s">
        <v>912</v>
      </c>
      <c r="I62" s="36" t="str">
        <f t="shared" si="17"/>
        <v>U15 Girls</v>
      </c>
      <c r="J62" s="36">
        <f>IFERROR(SEARCH(I62,$B57),"X")</f>
        <v>1</v>
      </c>
    </row>
    <row r="63" spans="1:11" x14ac:dyDescent="0.3">
      <c r="B63" s="23">
        <v>5</v>
      </c>
      <c r="C63" s="26">
        <v>212</v>
      </c>
      <c r="D63" s="24" t="str">
        <f t="shared" si="15"/>
        <v>Grace MCCLAFFERTY</v>
      </c>
      <c r="E63" s="24" t="str">
        <f t="shared" si="16"/>
        <v>Corby AC</v>
      </c>
      <c r="F63" s="27">
        <v>31.5</v>
      </c>
      <c r="G63" s="26"/>
      <c r="I63" s="36" t="str">
        <f t="shared" si="17"/>
        <v>U15 Girls</v>
      </c>
      <c r="J63" s="36">
        <f>IFERROR(SEARCH(I63,$B57),"X")</f>
        <v>1</v>
      </c>
    </row>
    <row r="64" spans="1:11" x14ac:dyDescent="0.3">
      <c r="B64" s="23">
        <v>6</v>
      </c>
      <c r="C64" s="26"/>
      <c r="D64" s="24" t="str">
        <f t="shared" si="15"/>
        <v/>
      </c>
      <c r="E64" s="24" t="str">
        <f t="shared" si="16"/>
        <v/>
      </c>
      <c r="F64" s="27"/>
      <c r="G64" s="26"/>
      <c r="I64" s="36" t="str">
        <f t="shared" si="17"/>
        <v/>
      </c>
      <c r="J64" s="36">
        <f>IFERROR(SEARCH(I64,$B57),"X")</f>
        <v>1</v>
      </c>
    </row>
    <row r="65" spans="1:11" x14ac:dyDescent="0.3">
      <c r="B65" s="23">
        <v>7</v>
      </c>
      <c r="C65" s="26"/>
      <c r="D65" s="24" t="str">
        <f t="shared" si="15"/>
        <v/>
      </c>
      <c r="E65" s="24" t="str">
        <f t="shared" si="16"/>
        <v/>
      </c>
      <c r="F65" s="27"/>
      <c r="G65" s="26"/>
      <c r="I65" s="36" t="str">
        <f t="shared" si="17"/>
        <v/>
      </c>
      <c r="J65" s="36">
        <f>IFERROR(SEARCH(I65,$B57),"X")</f>
        <v>1</v>
      </c>
    </row>
    <row r="66" spans="1:11" x14ac:dyDescent="0.3">
      <c r="B66" s="23">
        <v>8</v>
      </c>
      <c r="C66" s="26"/>
      <c r="D66" s="24" t="str">
        <f t="shared" si="15"/>
        <v/>
      </c>
      <c r="E66" s="24" t="str">
        <f t="shared" si="16"/>
        <v/>
      </c>
      <c r="F66" s="27"/>
      <c r="G66" s="26"/>
      <c r="I66" s="36" t="str">
        <f t="shared" si="17"/>
        <v/>
      </c>
      <c r="J66" s="36">
        <f>IFERROR(SEARCH(I66,$B57),"X")</f>
        <v>1</v>
      </c>
    </row>
    <row r="68" spans="1:11" x14ac:dyDescent="0.3">
      <c r="A68" s="21" t="s">
        <v>855</v>
      </c>
      <c r="B68" s="22" t="str">
        <f>VLOOKUP(A68,timetable,3,FALSE)</f>
        <v>U17 Women 200m Heats</v>
      </c>
      <c r="C68" s="23"/>
      <c r="D68" s="24"/>
      <c r="E68" s="24"/>
      <c r="F68" s="25" t="str">
        <f>IF(A70="X","","Heat "&amp;A69)</f>
        <v>Heat 1</v>
      </c>
      <c r="G68" s="24"/>
    </row>
    <row r="69" spans="1:11" x14ac:dyDescent="0.3">
      <c r="A69" s="21">
        <v>1</v>
      </c>
      <c r="B69" s="23" t="s">
        <v>893</v>
      </c>
      <c r="C69" s="23" t="s">
        <v>892</v>
      </c>
      <c r="D69" s="24" t="s">
        <v>271</v>
      </c>
      <c r="E69" s="24" t="s">
        <v>274</v>
      </c>
      <c r="F69" s="25" t="s">
        <v>894</v>
      </c>
      <c r="G69" s="23" t="str">
        <f>IF(A70="X","","Qual")</f>
        <v>Qual</v>
      </c>
      <c r="I69" s="35" t="s">
        <v>273</v>
      </c>
    </row>
    <row r="70" spans="1:11" x14ac:dyDescent="0.3">
      <c r="A70" s="9">
        <f>IFERROR(SEARCH("Heats",B68),"X")</f>
        <v>16</v>
      </c>
      <c r="B70" s="23">
        <v>1</v>
      </c>
      <c r="C70" s="26"/>
      <c r="D70" s="24" t="str">
        <f t="shared" ref="D70:D77" si="18">IFERROR(VLOOKUP($C70,athletes,2,FALSE)&amp;" "&amp;VLOOKUP($C70,athletes,3,FALSE),"")</f>
        <v/>
      </c>
      <c r="E70" s="24" t="str">
        <f t="shared" ref="E70:E77" si="19">IFERROR(VLOOKUP($C70,athletes,6,FALSE),"")</f>
        <v/>
      </c>
      <c r="F70" s="27"/>
      <c r="G70" s="26"/>
      <c r="I70" s="36" t="str">
        <f t="shared" ref="I70:I77" si="20">IFERROR(VLOOKUP($C70,athletes,5,FALSE),"")</f>
        <v/>
      </c>
      <c r="J70" s="36">
        <f>IFERROR(SEARCH(I70,$B68),"X")</f>
        <v>1</v>
      </c>
      <c r="K70" s="8" t="str">
        <f>IFERROR(VLOOKUP($C70,athletes,4,FALSE),"")</f>
        <v/>
      </c>
    </row>
    <row r="71" spans="1:11" x14ac:dyDescent="0.3">
      <c r="B71" s="23">
        <v>2</v>
      </c>
      <c r="C71" s="26"/>
      <c r="D71" s="24" t="str">
        <f t="shared" si="18"/>
        <v/>
      </c>
      <c r="E71" s="24" t="str">
        <f t="shared" si="19"/>
        <v/>
      </c>
      <c r="F71" s="27"/>
      <c r="G71" s="26"/>
      <c r="I71" s="36" t="str">
        <f t="shared" si="20"/>
        <v/>
      </c>
      <c r="J71" s="36">
        <f>IFERROR(SEARCH(I71,$B68),"X")</f>
        <v>1</v>
      </c>
    </row>
    <row r="72" spans="1:11" x14ac:dyDescent="0.3">
      <c r="B72" s="23">
        <v>3</v>
      </c>
      <c r="C72" s="26"/>
      <c r="D72" s="24" t="str">
        <f t="shared" si="18"/>
        <v/>
      </c>
      <c r="E72" s="24" t="str">
        <f t="shared" si="19"/>
        <v/>
      </c>
      <c r="F72" s="27"/>
      <c r="G72" s="26"/>
      <c r="I72" s="36" t="str">
        <f t="shared" si="20"/>
        <v/>
      </c>
      <c r="J72" s="36">
        <f>IFERROR(SEARCH(I72,$B68),"X")</f>
        <v>1</v>
      </c>
    </row>
    <row r="73" spans="1:11" x14ac:dyDescent="0.3">
      <c r="B73" s="23">
        <v>4</v>
      </c>
      <c r="C73" s="26"/>
      <c r="D73" s="24" t="str">
        <f t="shared" si="18"/>
        <v/>
      </c>
      <c r="E73" s="24" t="str">
        <f t="shared" si="19"/>
        <v/>
      </c>
      <c r="F73" s="27"/>
      <c r="G73" s="26"/>
      <c r="I73" s="36" t="str">
        <f t="shared" si="20"/>
        <v/>
      </c>
      <c r="J73" s="36">
        <f>IFERROR(SEARCH(I73,$B68),"X")</f>
        <v>1</v>
      </c>
    </row>
    <row r="74" spans="1:11" x14ac:dyDescent="0.3">
      <c r="B74" s="23">
        <v>5</v>
      </c>
      <c r="C74" s="26"/>
      <c r="D74" s="24" t="str">
        <f t="shared" si="18"/>
        <v/>
      </c>
      <c r="E74" s="24" t="str">
        <f t="shared" si="19"/>
        <v/>
      </c>
      <c r="F74" s="27"/>
      <c r="G74" s="26"/>
      <c r="I74" s="36" t="str">
        <f t="shared" si="20"/>
        <v/>
      </c>
      <c r="J74" s="36">
        <f>IFERROR(SEARCH(I74,$B68),"X")</f>
        <v>1</v>
      </c>
    </row>
    <row r="75" spans="1:11" x14ac:dyDescent="0.3">
      <c r="B75" s="23">
        <v>6</v>
      </c>
      <c r="C75" s="26"/>
      <c r="D75" s="24" t="str">
        <f t="shared" si="18"/>
        <v/>
      </c>
      <c r="E75" s="24" t="str">
        <f t="shared" si="19"/>
        <v/>
      </c>
      <c r="F75" s="27"/>
      <c r="G75" s="26"/>
      <c r="I75" s="36" t="str">
        <f t="shared" si="20"/>
        <v/>
      </c>
      <c r="J75" s="36">
        <f>IFERROR(SEARCH(I75,$B68),"X")</f>
        <v>1</v>
      </c>
    </row>
    <row r="76" spans="1:11" x14ac:dyDescent="0.3">
      <c r="B76" s="23">
        <v>7</v>
      </c>
      <c r="C76" s="26"/>
      <c r="D76" s="24" t="str">
        <f t="shared" si="18"/>
        <v/>
      </c>
      <c r="E76" s="24" t="str">
        <f t="shared" si="19"/>
        <v/>
      </c>
      <c r="F76" s="27"/>
      <c r="G76" s="26"/>
      <c r="I76" s="36" t="str">
        <f t="shared" si="20"/>
        <v/>
      </c>
      <c r="J76" s="36">
        <f>IFERROR(SEARCH(I76,$B68),"X")</f>
        <v>1</v>
      </c>
    </row>
    <row r="77" spans="1:11" x14ac:dyDescent="0.3">
      <c r="B77" s="23">
        <v>8</v>
      </c>
      <c r="C77" s="26"/>
      <c r="D77" s="24" t="str">
        <f t="shared" si="18"/>
        <v/>
      </c>
      <c r="E77" s="24" t="str">
        <f t="shared" si="19"/>
        <v/>
      </c>
      <c r="F77" s="27"/>
      <c r="G77" s="26"/>
      <c r="I77" s="36" t="str">
        <f t="shared" si="20"/>
        <v/>
      </c>
      <c r="J77" s="36">
        <f>IFERROR(SEARCH(I77,$B68),"X")</f>
        <v>1</v>
      </c>
    </row>
    <row r="79" spans="1:11" x14ac:dyDescent="0.3">
      <c r="A79" s="21" t="s">
        <v>855</v>
      </c>
      <c r="B79" s="22" t="str">
        <f>VLOOKUP(A79,timetable,3,FALSE)</f>
        <v>U17 Women 200m Heats</v>
      </c>
      <c r="C79" s="23"/>
      <c r="D79" s="24"/>
      <c r="E79" s="24"/>
      <c r="F79" s="25" t="str">
        <f>IF(A81="X","","Heat "&amp;A80)</f>
        <v>Heat 2</v>
      </c>
      <c r="G79" s="24"/>
    </row>
    <row r="80" spans="1:11" x14ac:dyDescent="0.3">
      <c r="A80" s="21">
        <v>2</v>
      </c>
      <c r="B80" s="23" t="s">
        <v>893</v>
      </c>
      <c r="C80" s="23" t="s">
        <v>892</v>
      </c>
      <c r="D80" s="24" t="s">
        <v>271</v>
      </c>
      <c r="E80" s="24" t="s">
        <v>274</v>
      </c>
      <c r="F80" s="25" t="s">
        <v>894</v>
      </c>
      <c r="G80" s="23" t="str">
        <f>IF(A81="X","","Qual")</f>
        <v>Qual</v>
      </c>
      <c r="I80" s="35" t="s">
        <v>273</v>
      </c>
    </row>
    <row r="81" spans="1:11" x14ac:dyDescent="0.3">
      <c r="A81" s="9">
        <f>IFERROR(SEARCH("Heats",B79),"X")</f>
        <v>16</v>
      </c>
      <c r="B81" s="23">
        <v>1</v>
      </c>
      <c r="C81" s="26"/>
      <c r="D81" s="24" t="str">
        <f t="shared" ref="D81:D88" si="21">IFERROR(VLOOKUP($C81,athletes,2,FALSE)&amp;" "&amp;VLOOKUP($C81,athletes,3,FALSE),"")</f>
        <v/>
      </c>
      <c r="E81" s="24" t="str">
        <f t="shared" ref="E81:E88" si="22">IFERROR(VLOOKUP($C81,athletes,6,FALSE),"")</f>
        <v/>
      </c>
      <c r="F81" s="27"/>
      <c r="G81" s="26"/>
      <c r="I81" s="36" t="str">
        <f t="shared" ref="I81:I88" si="23">IFERROR(VLOOKUP($C81,athletes,5,FALSE),"")</f>
        <v/>
      </c>
      <c r="J81" s="36">
        <f>IFERROR(SEARCH(I81,$B79),"X")</f>
        <v>1</v>
      </c>
      <c r="K81" s="8" t="str">
        <f>IFERROR(VLOOKUP($C81,athletes,4,FALSE),"")</f>
        <v/>
      </c>
    </row>
    <row r="82" spans="1:11" x14ac:dyDescent="0.3">
      <c r="B82" s="23">
        <v>2</v>
      </c>
      <c r="C82" s="26"/>
      <c r="D82" s="24" t="str">
        <f t="shared" si="21"/>
        <v/>
      </c>
      <c r="E82" s="24" t="str">
        <f t="shared" si="22"/>
        <v/>
      </c>
      <c r="F82" s="27"/>
      <c r="G82" s="26"/>
      <c r="I82" s="36" t="str">
        <f t="shared" si="23"/>
        <v/>
      </c>
      <c r="J82" s="36">
        <f>IFERROR(SEARCH(I82,$B79),"X")</f>
        <v>1</v>
      </c>
    </row>
    <row r="83" spans="1:11" x14ac:dyDescent="0.3">
      <c r="B83" s="23">
        <v>3</v>
      </c>
      <c r="C83" s="26"/>
      <c r="D83" s="24" t="str">
        <f t="shared" si="21"/>
        <v/>
      </c>
      <c r="E83" s="24" t="str">
        <f t="shared" si="22"/>
        <v/>
      </c>
      <c r="F83" s="27"/>
      <c r="G83" s="26"/>
      <c r="I83" s="36" t="str">
        <f t="shared" si="23"/>
        <v/>
      </c>
      <c r="J83" s="36">
        <f>IFERROR(SEARCH(I83,$B79),"X")</f>
        <v>1</v>
      </c>
    </row>
    <row r="84" spans="1:11" x14ac:dyDescent="0.3">
      <c r="B84" s="23">
        <v>4</v>
      </c>
      <c r="C84" s="26"/>
      <c r="D84" s="24" t="str">
        <f t="shared" si="21"/>
        <v/>
      </c>
      <c r="E84" s="24" t="str">
        <f t="shared" si="22"/>
        <v/>
      </c>
      <c r="F84" s="27"/>
      <c r="G84" s="26"/>
      <c r="I84" s="36" t="str">
        <f t="shared" si="23"/>
        <v/>
      </c>
      <c r="J84" s="36">
        <f>IFERROR(SEARCH(I84,$B79),"X")</f>
        <v>1</v>
      </c>
    </row>
    <row r="85" spans="1:11" x14ac:dyDescent="0.3">
      <c r="B85" s="23">
        <v>5</v>
      </c>
      <c r="C85" s="26"/>
      <c r="D85" s="24" t="str">
        <f t="shared" si="21"/>
        <v/>
      </c>
      <c r="E85" s="24" t="str">
        <f t="shared" si="22"/>
        <v/>
      </c>
      <c r="F85" s="27"/>
      <c r="G85" s="26"/>
      <c r="I85" s="36" t="str">
        <f t="shared" si="23"/>
        <v/>
      </c>
      <c r="J85" s="36">
        <f>IFERROR(SEARCH(I85,$B79),"X")</f>
        <v>1</v>
      </c>
    </row>
    <row r="86" spans="1:11" x14ac:dyDescent="0.3">
      <c r="B86" s="23">
        <v>6</v>
      </c>
      <c r="C86" s="26"/>
      <c r="D86" s="24" t="str">
        <f t="shared" si="21"/>
        <v/>
      </c>
      <c r="E86" s="24" t="str">
        <f t="shared" si="22"/>
        <v/>
      </c>
      <c r="F86" s="27"/>
      <c r="G86" s="26"/>
      <c r="I86" s="36" t="str">
        <f t="shared" si="23"/>
        <v/>
      </c>
      <c r="J86" s="36">
        <f>IFERROR(SEARCH(I86,$B79),"X")</f>
        <v>1</v>
      </c>
    </row>
    <row r="87" spans="1:11" x14ac:dyDescent="0.3">
      <c r="B87" s="23">
        <v>7</v>
      </c>
      <c r="C87" s="26"/>
      <c r="D87" s="24" t="str">
        <f t="shared" si="21"/>
        <v/>
      </c>
      <c r="E87" s="24" t="str">
        <f t="shared" si="22"/>
        <v/>
      </c>
      <c r="F87" s="27"/>
      <c r="G87" s="26"/>
      <c r="I87" s="36" t="str">
        <f t="shared" si="23"/>
        <v/>
      </c>
      <c r="J87" s="36">
        <f>IFERROR(SEARCH(I87,$B79),"X")</f>
        <v>1</v>
      </c>
    </row>
    <row r="88" spans="1:11" x14ac:dyDescent="0.3">
      <c r="B88" s="23">
        <v>8</v>
      </c>
      <c r="C88" s="26"/>
      <c r="D88" s="24" t="str">
        <f t="shared" si="21"/>
        <v/>
      </c>
      <c r="E88" s="24" t="str">
        <f t="shared" si="22"/>
        <v/>
      </c>
      <c r="F88" s="27"/>
      <c r="G88" s="26"/>
      <c r="I88" s="36" t="str">
        <f t="shared" si="23"/>
        <v/>
      </c>
      <c r="J88" s="36">
        <f>IFERROR(SEARCH(I88,$B79),"X")</f>
        <v>1</v>
      </c>
    </row>
    <row r="90" spans="1:11" x14ac:dyDescent="0.3">
      <c r="A90" s="21" t="s">
        <v>856</v>
      </c>
      <c r="B90" s="22" t="str">
        <f>VLOOKUP(A90,timetable,3,FALSE)</f>
        <v>U11 Girls 150m Time Trial Final</v>
      </c>
      <c r="C90" s="23"/>
      <c r="D90" s="24"/>
      <c r="E90" s="24"/>
      <c r="F90" s="25" t="str">
        <f>IF(A92="X","","Heat "&amp;A91)</f>
        <v/>
      </c>
      <c r="G90" s="24"/>
    </row>
    <row r="91" spans="1:11" x14ac:dyDescent="0.3">
      <c r="A91" s="21">
        <v>1</v>
      </c>
      <c r="B91" s="23" t="s">
        <v>893</v>
      </c>
      <c r="C91" s="23" t="s">
        <v>892</v>
      </c>
      <c r="D91" s="24" t="s">
        <v>271</v>
      </c>
      <c r="E91" s="24" t="s">
        <v>274</v>
      </c>
      <c r="F91" s="25" t="s">
        <v>894</v>
      </c>
      <c r="G91" s="23" t="str">
        <f>IF(A92="X","","Qual")</f>
        <v/>
      </c>
      <c r="I91" s="35" t="s">
        <v>273</v>
      </c>
    </row>
    <row r="92" spans="1:11" x14ac:dyDescent="0.3">
      <c r="A92" s="9" t="str">
        <f>IFERROR(SEARCH("Heats",B90),"X")</f>
        <v>X</v>
      </c>
      <c r="B92" s="23">
        <v>1</v>
      </c>
      <c r="C92" s="26">
        <v>78</v>
      </c>
      <c r="D92" s="24" t="str">
        <f t="shared" ref="D92:D99" si="24">IFERROR(VLOOKUP($C92,athletes,2,FALSE)&amp;" "&amp;VLOOKUP($C92,athletes,3,FALSE),"")</f>
        <v>Savannah MORGAN</v>
      </c>
      <c r="E92" s="24" t="str">
        <f t="shared" ref="E92:E99" si="25">IFERROR(VLOOKUP($C92,athletes,6,FALSE),"")</f>
        <v>Rugby &amp; Northampton AC</v>
      </c>
      <c r="F92" s="27">
        <v>21.1</v>
      </c>
      <c r="G92" s="26" t="s">
        <v>913</v>
      </c>
      <c r="I92" s="36" t="str">
        <f t="shared" ref="I92:I99" si="26">IFERROR(VLOOKUP($C92,athletes,5,FALSE),"")</f>
        <v>U11 Girls</v>
      </c>
      <c r="J92" s="36">
        <f>IFERROR(SEARCH(I92,$B90),"X")</f>
        <v>1</v>
      </c>
      <c r="K92" s="8" t="str">
        <f>IFERROR(VLOOKUP($C92,athletes,4,FALSE),"")</f>
        <v>F</v>
      </c>
    </row>
    <row r="93" spans="1:11" x14ac:dyDescent="0.3">
      <c r="B93" s="23">
        <v>2</v>
      </c>
      <c r="C93" s="26">
        <v>73</v>
      </c>
      <c r="D93" s="24" t="str">
        <f t="shared" si="24"/>
        <v>Ella DARBY</v>
      </c>
      <c r="E93" s="24" t="str">
        <f t="shared" si="25"/>
        <v>Rugby &amp; Northampton AC</v>
      </c>
      <c r="F93" s="27">
        <v>21.5</v>
      </c>
      <c r="G93" s="26"/>
      <c r="I93" s="36" t="str">
        <f t="shared" si="26"/>
        <v>U11 Girls</v>
      </c>
      <c r="J93" s="36">
        <f>IFERROR(SEARCH(I93,$B90),"X")</f>
        <v>1</v>
      </c>
    </row>
    <row r="94" spans="1:11" x14ac:dyDescent="0.3">
      <c r="B94" s="23">
        <v>3</v>
      </c>
      <c r="C94" s="26">
        <v>75</v>
      </c>
      <c r="D94" s="24" t="str">
        <f t="shared" si="24"/>
        <v>Victoria HALL</v>
      </c>
      <c r="E94" s="24" t="str">
        <f t="shared" si="25"/>
        <v>Rugby &amp; Northampton AC</v>
      </c>
      <c r="F94" s="27">
        <v>24.9</v>
      </c>
      <c r="G94" s="26"/>
      <c r="I94" s="36" t="str">
        <f t="shared" si="26"/>
        <v>U11 Girls</v>
      </c>
      <c r="J94" s="36">
        <f>IFERROR(SEARCH(I94,$B90),"X")</f>
        <v>1</v>
      </c>
    </row>
    <row r="95" spans="1:11" x14ac:dyDescent="0.3">
      <c r="B95" s="23">
        <v>4</v>
      </c>
      <c r="C95" s="26">
        <v>80</v>
      </c>
      <c r="D95" s="24" t="str">
        <f t="shared" si="24"/>
        <v>Ella SMITH</v>
      </c>
      <c r="E95" s="24" t="str">
        <f t="shared" si="25"/>
        <v>Rugby &amp; Northampton AC</v>
      </c>
      <c r="F95" s="27">
        <v>28.8</v>
      </c>
      <c r="G95" s="26"/>
      <c r="I95" s="36" t="str">
        <f t="shared" si="26"/>
        <v>U11 Girls</v>
      </c>
      <c r="J95" s="36">
        <f>IFERROR(SEARCH(I95,$B90),"X")</f>
        <v>1</v>
      </c>
    </row>
    <row r="96" spans="1:11" x14ac:dyDescent="0.3">
      <c r="B96" s="23">
        <v>5</v>
      </c>
      <c r="C96" s="26"/>
      <c r="D96" s="24" t="str">
        <f t="shared" si="24"/>
        <v/>
      </c>
      <c r="E96" s="24" t="str">
        <f t="shared" si="25"/>
        <v/>
      </c>
      <c r="F96" s="27"/>
      <c r="G96" s="26"/>
      <c r="I96" s="36" t="str">
        <f t="shared" si="26"/>
        <v/>
      </c>
      <c r="J96" s="36">
        <f>IFERROR(SEARCH(I96,$B90),"X")</f>
        <v>1</v>
      </c>
    </row>
    <row r="97" spans="1:11" x14ac:dyDescent="0.3">
      <c r="B97" s="23">
        <v>6</v>
      </c>
      <c r="C97" s="26"/>
      <c r="D97" s="24" t="str">
        <f t="shared" si="24"/>
        <v/>
      </c>
      <c r="E97" s="24" t="str">
        <f t="shared" si="25"/>
        <v/>
      </c>
      <c r="F97" s="27"/>
      <c r="G97" s="26"/>
      <c r="I97" s="36" t="str">
        <f t="shared" si="26"/>
        <v/>
      </c>
      <c r="J97" s="36">
        <f>IFERROR(SEARCH(I97,$B90),"X")</f>
        <v>1</v>
      </c>
    </row>
    <row r="98" spans="1:11" x14ac:dyDescent="0.3">
      <c r="B98" s="23">
        <v>7</v>
      </c>
      <c r="C98" s="26"/>
      <c r="D98" s="24" t="str">
        <f t="shared" si="24"/>
        <v/>
      </c>
      <c r="E98" s="24" t="str">
        <f t="shared" si="25"/>
        <v/>
      </c>
      <c r="F98" s="27"/>
      <c r="G98" s="26"/>
      <c r="I98" s="36" t="str">
        <f t="shared" si="26"/>
        <v/>
      </c>
      <c r="J98" s="36">
        <f>IFERROR(SEARCH(I98,$B90),"X")</f>
        <v>1</v>
      </c>
    </row>
    <row r="99" spans="1:11" x14ac:dyDescent="0.3">
      <c r="B99" s="23">
        <v>8</v>
      </c>
      <c r="C99" s="26"/>
      <c r="D99" s="24" t="str">
        <f t="shared" si="24"/>
        <v/>
      </c>
      <c r="E99" s="24" t="str">
        <f t="shared" si="25"/>
        <v/>
      </c>
      <c r="F99" s="27"/>
      <c r="G99" s="26"/>
      <c r="I99" s="36" t="str">
        <f t="shared" si="26"/>
        <v/>
      </c>
      <c r="J99" s="36">
        <f>IFERROR(SEARCH(I99,$B90),"X")</f>
        <v>1</v>
      </c>
    </row>
    <row r="101" spans="1:11" x14ac:dyDescent="0.3">
      <c r="A101" s="21" t="s">
        <v>857</v>
      </c>
      <c r="B101" s="22" t="str">
        <f>VLOOKUP(A101,timetable,3,FALSE)</f>
        <v>U11 Boys 150m Time Trial Final</v>
      </c>
      <c r="C101" s="23"/>
      <c r="D101" s="24"/>
      <c r="E101" s="24"/>
      <c r="F101" s="25" t="str">
        <f>IF(A103="X","","Heat "&amp;A102)</f>
        <v/>
      </c>
      <c r="G101" s="24"/>
    </row>
    <row r="102" spans="1:11" x14ac:dyDescent="0.3">
      <c r="A102" s="21">
        <v>2</v>
      </c>
      <c r="B102" s="23" t="s">
        <v>893</v>
      </c>
      <c r="C102" s="23" t="s">
        <v>892</v>
      </c>
      <c r="D102" s="24" t="s">
        <v>271</v>
      </c>
      <c r="E102" s="24" t="s">
        <v>274</v>
      </c>
      <c r="F102" s="25" t="s">
        <v>894</v>
      </c>
      <c r="G102" s="23" t="str">
        <f>IF(A103="X","","Qual")</f>
        <v/>
      </c>
      <c r="I102" s="35" t="s">
        <v>273</v>
      </c>
    </row>
    <row r="103" spans="1:11" x14ac:dyDescent="0.3">
      <c r="A103" s="9" t="str">
        <f>IFERROR(SEARCH("Heats",B101),"X")</f>
        <v>X</v>
      </c>
      <c r="B103" s="23">
        <v>1</v>
      </c>
      <c r="C103" s="26">
        <v>9</v>
      </c>
      <c r="D103" s="24" t="str">
        <f t="shared" ref="D103:D111" si="27">IFERROR(VLOOKUP($C103,athletes,2,FALSE)&amp;" "&amp;VLOOKUP($C103,athletes,3,FALSE),"")</f>
        <v>Jasper SMITH</v>
      </c>
      <c r="E103" s="24" t="str">
        <f t="shared" ref="E103:E111" si="28">IFERROR(VLOOKUP($C103,athletes,6,FALSE),"")</f>
        <v>Rugby &amp; Northampton AC</v>
      </c>
      <c r="F103" s="27">
        <v>23.2</v>
      </c>
      <c r="G103" s="26"/>
      <c r="I103" s="36" t="str">
        <f t="shared" ref="I103:I111" si="29">IFERROR(VLOOKUP($C103,athletes,5,FALSE),"")</f>
        <v>U11 Boys</v>
      </c>
      <c r="J103" s="36">
        <f>IFERROR(SEARCH(I103,$B101),"X")</f>
        <v>1</v>
      </c>
      <c r="K103" s="8" t="str">
        <f>IFERROR(VLOOKUP($C103,athletes,4,FALSE),"")</f>
        <v>M</v>
      </c>
    </row>
    <row r="104" spans="1:11" x14ac:dyDescent="0.3">
      <c r="B104" s="23">
        <v>2</v>
      </c>
      <c r="C104" s="26">
        <v>6</v>
      </c>
      <c r="D104" s="24" t="str">
        <f t="shared" si="27"/>
        <v>Jack MOWAT</v>
      </c>
      <c r="E104" s="24" t="str">
        <f t="shared" si="28"/>
        <v>Kettering Town Harriers</v>
      </c>
      <c r="F104" s="27">
        <v>24.7</v>
      </c>
      <c r="G104" s="26"/>
      <c r="I104" s="36" t="str">
        <f t="shared" si="29"/>
        <v>U11 Boys</v>
      </c>
      <c r="J104" s="36">
        <f>IFERROR(SEARCH(I104,$B101),"X")</f>
        <v>1</v>
      </c>
    </row>
    <row r="105" spans="1:11" x14ac:dyDescent="0.3">
      <c r="B105" s="23">
        <v>3</v>
      </c>
      <c r="C105" s="26">
        <v>4</v>
      </c>
      <c r="D105" s="24" t="str">
        <f t="shared" si="27"/>
        <v>Samuel LICKERISH</v>
      </c>
      <c r="E105" s="24" t="str">
        <f t="shared" si="28"/>
        <v>Rugby &amp; Northampton AC</v>
      </c>
      <c r="F105" s="27">
        <v>25</v>
      </c>
      <c r="G105" s="26"/>
      <c r="I105" s="36" t="str">
        <f t="shared" si="29"/>
        <v>U11 Boys</v>
      </c>
      <c r="J105" s="36">
        <f>IFERROR(SEARCH(I105,$B101),"X")</f>
        <v>1</v>
      </c>
    </row>
    <row r="106" spans="1:11" x14ac:dyDescent="0.3">
      <c r="B106" s="23">
        <v>4</v>
      </c>
      <c r="C106" s="26">
        <v>7</v>
      </c>
      <c r="D106" s="24" t="str">
        <f t="shared" si="27"/>
        <v>Samuel PALMER</v>
      </c>
      <c r="E106" s="24" t="str">
        <f t="shared" si="28"/>
        <v>Rugby &amp; Northampton AC</v>
      </c>
      <c r="F106" s="27">
        <v>25.5</v>
      </c>
      <c r="G106" s="26"/>
      <c r="I106" s="36" t="str">
        <f t="shared" si="29"/>
        <v>U11 Boys</v>
      </c>
      <c r="J106" s="36">
        <f>IFERROR(SEARCH(I106,$B101),"X")</f>
        <v>1</v>
      </c>
    </row>
    <row r="107" spans="1:11" x14ac:dyDescent="0.3">
      <c r="B107" s="23">
        <v>5</v>
      </c>
      <c r="C107" s="26">
        <v>1</v>
      </c>
      <c r="D107" s="24" t="str">
        <f t="shared" si="27"/>
        <v>Joshua ARCHER</v>
      </c>
      <c r="E107" s="24" t="str">
        <f t="shared" si="28"/>
        <v>Rugby &amp; Northampton AC</v>
      </c>
      <c r="F107" s="27">
        <v>25.7</v>
      </c>
      <c r="G107" s="26"/>
      <c r="I107" s="36" t="str">
        <f t="shared" si="29"/>
        <v>U11 Boys</v>
      </c>
      <c r="J107" s="36">
        <f>IFERROR(SEARCH(I107,$B101),"X")</f>
        <v>1</v>
      </c>
    </row>
    <row r="108" spans="1:11" x14ac:dyDescent="0.3">
      <c r="B108" s="23">
        <v>6</v>
      </c>
      <c r="C108" s="26">
        <v>2</v>
      </c>
      <c r="D108" s="24" t="str">
        <f t="shared" si="27"/>
        <v>Tom ELLIOTT</v>
      </c>
      <c r="E108" s="24" t="str">
        <f t="shared" si="28"/>
        <v>Rugby &amp; Northampton AC</v>
      </c>
      <c r="F108" s="27">
        <v>25.8</v>
      </c>
      <c r="G108" s="26"/>
      <c r="I108" s="36" t="str">
        <f t="shared" si="29"/>
        <v>U11 Boys</v>
      </c>
      <c r="J108" s="36">
        <f>IFERROR(SEARCH(I108,$B101),"X")</f>
        <v>1</v>
      </c>
    </row>
    <row r="109" spans="1:11" x14ac:dyDescent="0.3">
      <c r="B109" s="23">
        <v>7</v>
      </c>
      <c r="C109" s="26"/>
      <c r="D109" s="24" t="str">
        <f t="shared" si="27"/>
        <v/>
      </c>
      <c r="E109" s="24" t="str">
        <f t="shared" si="28"/>
        <v/>
      </c>
      <c r="F109" s="27"/>
      <c r="G109" s="26"/>
      <c r="I109" s="36" t="str">
        <f t="shared" si="29"/>
        <v/>
      </c>
      <c r="J109" s="36">
        <f>IFERROR(SEARCH(I109,$B101),"X")</f>
        <v>1</v>
      </c>
    </row>
    <row r="110" spans="1:11" x14ac:dyDescent="0.3">
      <c r="B110" s="23">
        <v>8</v>
      </c>
      <c r="C110" s="26"/>
      <c r="D110" s="24" t="str">
        <f t="shared" si="27"/>
        <v/>
      </c>
      <c r="E110" s="24" t="str">
        <f t="shared" si="28"/>
        <v/>
      </c>
      <c r="F110" s="27"/>
      <c r="G110" s="26"/>
      <c r="I110" s="36" t="str">
        <f t="shared" si="29"/>
        <v/>
      </c>
      <c r="J110" s="36">
        <f>IFERROR(SEARCH(I110,$B101),"X")</f>
        <v>1</v>
      </c>
    </row>
    <row r="111" spans="1:11" x14ac:dyDescent="0.3">
      <c r="B111" s="23">
        <v>9</v>
      </c>
      <c r="C111" s="26"/>
      <c r="D111" s="24" t="str">
        <f t="shared" si="27"/>
        <v/>
      </c>
      <c r="E111" s="24" t="str">
        <f t="shared" si="28"/>
        <v/>
      </c>
      <c r="F111" s="27"/>
      <c r="G111" s="26"/>
      <c r="I111" s="36" t="str">
        <f t="shared" si="29"/>
        <v/>
      </c>
    </row>
    <row r="113" spans="1:11" x14ac:dyDescent="0.3">
      <c r="A113" s="21" t="s">
        <v>895</v>
      </c>
      <c r="B113" s="22" t="str">
        <f>VLOOKUP(A113,timetable,3,FALSE)</f>
        <v>U11 Boys 1km Walk Final</v>
      </c>
      <c r="C113" s="23"/>
      <c r="D113" s="24"/>
      <c r="E113" s="24"/>
      <c r="F113" s="25" t="str">
        <f>IF(A115="X","","Heat "&amp;A114)</f>
        <v/>
      </c>
      <c r="G113" s="24"/>
    </row>
    <row r="114" spans="1:11" x14ac:dyDescent="0.3">
      <c r="A114" s="21">
        <v>2</v>
      </c>
      <c r="B114" s="23" t="s">
        <v>893</v>
      </c>
      <c r="C114" s="23" t="s">
        <v>892</v>
      </c>
      <c r="D114" s="24" t="s">
        <v>271</v>
      </c>
      <c r="E114" s="24" t="s">
        <v>274</v>
      </c>
      <c r="F114" s="25" t="s">
        <v>894</v>
      </c>
      <c r="G114" s="23" t="str">
        <f>IF(A115="X","","Qual")</f>
        <v/>
      </c>
      <c r="I114" s="35" t="s">
        <v>273</v>
      </c>
    </row>
    <row r="115" spans="1:11" x14ac:dyDescent="0.3">
      <c r="A115" s="9" t="str">
        <f>IFERROR(SEARCH("Heats",B113),"X")</f>
        <v>X</v>
      </c>
      <c r="B115" s="23">
        <v>1</v>
      </c>
      <c r="C115" s="26"/>
      <c r="D115" s="24" t="str">
        <f t="shared" ref="D115" si="30">IFERROR(VLOOKUP($C115,athletes,2,FALSE)&amp;" "&amp;VLOOKUP($C115,athletes,3,FALSE),"")</f>
        <v/>
      </c>
      <c r="E115" s="24" t="str">
        <f t="shared" ref="E115" si="31">IFERROR(VLOOKUP($C115,athletes,6,FALSE),"")</f>
        <v/>
      </c>
      <c r="F115" s="34"/>
      <c r="G115" s="26"/>
      <c r="I115" s="36" t="str">
        <f>IFERROR(VLOOKUP($C115,athletes,5,FALSE),"")</f>
        <v/>
      </c>
      <c r="J115" s="36">
        <f>IFERROR(SEARCH(I115,$B$113),"X")</f>
        <v>1</v>
      </c>
      <c r="K115" s="8" t="str">
        <f>IFERROR(VLOOKUP($C115,athletes,4,FALSE),"")</f>
        <v/>
      </c>
    </row>
    <row r="117" spans="1:11" x14ac:dyDescent="0.3">
      <c r="A117" s="21" t="s">
        <v>896</v>
      </c>
      <c r="B117" s="22" t="str">
        <f>VLOOKUP(A117,timetable,3,FALSE)</f>
        <v>U15 Girls 3km Walk Final</v>
      </c>
      <c r="C117" s="23"/>
      <c r="D117" s="24"/>
      <c r="E117" s="24"/>
      <c r="F117" s="25" t="str">
        <f>IF(A119="X","","Heat "&amp;A118)</f>
        <v/>
      </c>
      <c r="G117" s="24"/>
    </row>
    <row r="118" spans="1:11" x14ac:dyDescent="0.3">
      <c r="A118" s="21">
        <v>2</v>
      </c>
      <c r="B118" s="23" t="s">
        <v>893</v>
      </c>
      <c r="C118" s="23" t="s">
        <v>892</v>
      </c>
      <c r="D118" s="24" t="s">
        <v>271</v>
      </c>
      <c r="E118" s="24" t="s">
        <v>274</v>
      </c>
      <c r="F118" s="25" t="s">
        <v>894</v>
      </c>
      <c r="G118" s="23" t="str">
        <f>IF(A119="X","","Qual")</f>
        <v/>
      </c>
      <c r="I118" s="35" t="s">
        <v>273</v>
      </c>
    </row>
    <row r="119" spans="1:11" x14ac:dyDescent="0.3">
      <c r="A119" s="9" t="str">
        <f>IFERROR(SEARCH("Heats",B117),"X")</f>
        <v>X</v>
      </c>
      <c r="B119" s="23">
        <v>1</v>
      </c>
      <c r="C119" s="26"/>
      <c r="D119" s="24" t="str">
        <f t="shared" ref="D119" si="32">IFERROR(VLOOKUP($C119,athletes,2,FALSE)&amp;" "&amp;VLOOKUP($C119,athletes,3,FALSE),"")</f>
        <v/>
      </c>
      <c r="E119" s="24" t="str">
        <f t="shared" ref="E119" si="33">IFERROR(VLOOKUP($C119,athletes,6,FALSE),"")</f>
        <v/>
      </c>
      <c r="F119" s="34"/>
      <c r="G119" s="26"/>
      <c r="I119" s="36" t="str">
        <f>IFERROR(VLOOKUP($C119,athletes,5,FALSE),"")</f>
        <v/>
      </c>
      <c r="J119" s="36">
        <f>IFERROR(SEARCH(I119,$B$117),"X")</f>
        <v>1</v>
      </c>
      <c r="K119" s="8" t="str">
        <f>IFERROR(VLOOKUP($C119,athletes,4,FALSE),"")</f>
        <v/>
      </c>
    </row>
    <row r="121" spans="1:11" x14ac:dyDescent="0.3">
      <c r="A121" s="21" t="s">
        <v>860</v>
      </c>
      <c r="B121" s="22" t="str">
        <f>VLOOKUP(A121,timetable,3,FALSE)</f>
        <v>U13 Girls 70mH Final</v>
      </c>
      <c r="C121" s="23"/>
      <c r="D121" s="24"/>
      <c r="E121" s="24"/>
      <c r="F121" s="25" t="str">
        <f>IF(A123="X","","Heat "&amp;A122)</f>
        <v/>
      </c>
      <c r="G121" s="24"/>
    </row>
    <row r="122" spans="1:11" x14ac:dyDescent="0.3">
      <c r="A122" s="21">
        <v>2</v>
      </c>
      <c r="B122" s="23" t="s">
        <v>893</v>
      </c>
      <c r="C122" s="23" t="s">
        <v>892</v>
      </c>
      <c r="D122" s="24" t="s">
        <v>271</v>
      </c>
      <c r="E122" s="24" t="s">
        <v>274</v>
      </c>
      <c r="F122" s="25" t="s">
        <v>894</v>
      </c>
      <c r="G122" s="23" t="str">
        <f>IF(A123="X","","Qual")</f>
        <v/>
      </c>
      <c r="I122" s="35" t="s">
        <v>273</v>
      </c>
    </row>
    <row r="123" spans="1:11" x14ac:dyDescent="0.3">
      <c r="A123" s="9" t="str">
        <f>IFERROR(SEARCH("Heats",B121),"X")</f>
        <v>X</v>
      </c>
      <c r="B123" s="23">
        <v>1</v>
      </c>
      <c r="C123" s="26">
        <v>95</v>
      </c>
      <c r="D123" s="24" t="str">
        <f t="shared" ref="D123:D130" si="34">IFERROR(VLOOKUP($C123,athletes,2,FALSE)&amp;" "&amp;VLOOKUP($C123,athletes,3,FALSE),"")</f>
        <v>Onachukwu NDEFO</v>
      </c>
      <c r="E123" s="24" t="str">
        <f t="shared" ref="E123:E130" si="35">IFERROR(VLOOKUP($C123,athletes,6,FALSE),"")</f>
        <v>Rugby &amp; Northampton AC</v>
      </c>
      <c r="F123" s="27">
        <v>12.2</v>
      </c>
      <c r="G123" s="26"/>
      <c r="I123" s="36" t="str">
        <f t="shared" ref="I123:I130" si="36">IFERROR(VLOOKUP($C123,athletes,5,FALSE),"")</f>
        <v>U13 Girls</v>
      </c>
      <c r="J123" s="36">
        <f>IFERROR(SEARCH(I123,$B121),"X")</f>
        <v>1</v>
      </c>
      <c r="K123" s="8" t="str">
        <f>IFERROR(VLOOKUP($C123,athletes,4,FALSE),"")</f>
        <v>F</v>
      </c>
    </row>
    <row r="124" spans="1:11" x14ac:dyDescent="0.3">
      <c r="B124" s="23">
        <v>2</v>
      </c>
      <c r="C124" s="26">
        <v>90</v>
      </c>
      <c r="D124" s="24" t="str">
        <f t="shared" si="34"/>
        <v>Hayley DIMOND</v>
      </c>
      <c r="E124" s="24" t="str">
        <f t="shared" si="35"/>
        <v>Marshall Milton Keynes AC</v>
      </c>
      <c r="F124" s="27">
        <v>12.3</v>
      </c>
      <c r="G124" s="26"/>
      <c r="I124" s="36" t="str">
        <f t="shared" si="36"/>
        <v>U13 Girls</v>
      </c>
      <c r="J124" s="36">
        <f>IFERROR(SEARCH(I124,$B121),"X")</f>
        <v>1</v>
      </c>
    </row>
    <row r="125" spans="1:11" x14ac:dyDescent="0.3">
      <c r="B125" s="23">
        <v>3</v>
      </c>
      <c r="C125" s="26">
        <v>202</v>
      </c>
      <c r="D125" s="24" t="str">
        <f t="shared" si="34"/>
        <v>Lorna STENHOUSE</v>
      </c>
      <c r="E125" s="24" t="str">
        <f t="shared" si="35"/>
        <v>Rugby &amp; Northampton AC</v>
      </c>
      <c r="F125" s="27">
        <v>14.6</v>
      </c>
      <c r="G125" s="26"/>
      <c r="I125" s="36" t="str">
        <f t="shared" si="36"/>
        <v>U13 Girls</v>
      </c>
      <c r="J125" s="36">
        <f>IFERROR(SEARCH(I125,$B121),"X")</f>
        <v>1</v>
      </c>
    </row>
    <row r="126" spans="1:11" x14ac:dyDescent="0.3">
      <c r="B126" s="23">
        <v>4</v>
      </c>
      <c r="C126" s="26">
        <v>201</v>
      </c>
      <c r="D126" s="24" t="str">
        <f t="shared" si="34"/>
        <v>Amber SALKELD</v>
      </c>
      <c r="E126" s="24" t="str">
        <f t="shared" si="35"/>
        <v>Marshall Milton Keynes AC</v>
      </c>
      <c r="F126" s="27">
        <v>15.3</v>
      </c>
      <c r="G126" s="26"/>
      <c r="I126" s="36" t="str">
        <f t="shared" si="36"/>
        <v>U13 Girls</v>
      </c>
      <c r="J126" s="36">
        <f>IFERROR(SEARCH(I126,$B121),"X")</f>
        <v>1</v>
      </c>
    </row>
    <row r="127" spans="1:11" x14ac:dyDescent="0.3">
      <c r="B127" s="23">
        <v>5</v>
      </c>
      <c r="C127" s="26">
        <v>265</v>
      </c>
      <c r="D127" s="24" t="str">
        <f t="shared" si="34"/>
        <v>Lara TURNER</v>
      </c>
      <c r="E127" s="24" t="str">
        <f t="shared" si="35"/>
        <v>Rugby &amp; Northampton AC</v>
      </c>
      <c r="F127" s="27">
        <v>16.100000000000001</v>
      </c>
      <c r="G127" s="26"/>
      <c r="I127" s="36" t="str">
        <f t="shared" si="36"/>
        <v>U13 Girls</v>
      </c>
      <c r="J127" s="36">
        <f>IFERROR(SEARCH(I127,$B121),"X")</f>
        <v>1</v>
      </c>
    </row>
    <row r="128" spans="1:11" x14ac:dyDescent="0.3">
      <c r="B128" s="23">
        <v>6</v>
      </c>
      <c r="C128" s="26">
        <v>93</v>
      </c>
      <c r="D128" s="24" t="str">
        <f t="shared" si="34"/>
        <v>Erin MCCLYMONT</v>
      </c>
      <c r="E128" s="24" t="str">
        <f t="shared" si="35"/>
        <v>Corby AC</v>
      </c>
      <c r="F128" s="27">
        <v>16.8</v>
      </c>
      <c r="G128" s="26"/>
      <c r="I128" s="36" t="str">
        <f t="shared" si="36"/>
        <v>U13 Girls</v>
      </c>
      <c r="J128" s="36">
        <f>IFERROR(SEARCH(I128,$B121),"X")</f>
        <v>1</v>
      </c>
    </row>
    <row r="129" spans="1:11" x14ac:dyDescent="0.3">
      <c r="B129" s="23">
        <v>7</v>
      </c>
      <c r="C129" s="26"/>
      <c r="D129" s="24" t="str">
        <f t="shared" si="34"/>
        <v/>
      </c>
      <c r="E129" s="24" t="str">
        <f t="shared" si="35"/>
        <v/>
      </c>
      <c r="F129" s="27"/>
      <c r="G129" s="26"/>
      <c r="I129" s="36" t="str">
        <f t="shared" si="36"/>
        <v/>
      </c>
      <c r="J129" s="36">
        <f>IFERROR(SEARCH(I129,$B121),"X")</f>
        <v>1</v>
      </c>
    </row>
    <row r="130" spans="1:11" x14ac:dyDescent="0.3">
      <c r="B130" s="23">
        <v>8</v>
      </c>
      <c r="C130" s="26"/>
      <c r="D130" s="24" t="str">
        <f t="shared" si="34"/>
        <v/>
      </c>
      <c r="E130" s="24" t="str">
        <f t="shared" si="35"/>
        <v/>
      </c>
      <c r="F130" s="27"/>
      <c r="G130" s="26"/>
      <c r="I130" s="36" t="str">
        <f t="shared" si="36"/>
        <v/>
      </c>
      <c r="J130" s="36">
        <f>IFERROR(SEARCH(I130,$B121),"X")</f>
        <v>1</v>
      </c>
    </row>
    <row r="132" spans="1:11" x14ac:dyDescent="0.3">
      <c r="A132" s="21" t="s">
        <v>861</v>
      </c>
      <c r="B132" s="22" t="str">
        <f>VLOOKUP(A132,timetable,3,FALSE)</f>
        <v>U13 Boys 75mH Final</v>
      </c>
      <c r="C132" s="23"/>
      <c r="D132" s="24"/>
      <c r="E132" s="24"/>
      <c r="F132" s="25" t="str">
        <f>IF(A134="X","","Heat "&amp;A133)</f>
        <v/>
      </c>
      <c r="G132" s="24"/>
    </row>
    <row r="133" spans="1:11" x14ac:dyDescent="0.3">
      <c r="A133" s="21">
        <v>2</v>
      </c>
      <c r="B133" s="23" t="s">
        <v>893</v>
      </c>
      <c r="C133" s="23" t="s">
        <v>892</v>
      </c>
      <c r="D133" s="24" t="s">
        <v>271</v>
      </c>
      <c r="E133" s="24" t="s">
        <v>274</v>
      </c>
      <c r="F133" s="25" t="s">
        <v>894</v>
      </c>
      <c r="G133" s="23" t="str">
        <f>IF(A134="X","","Qual")</f>
        <v/>
      </c>
      <c r="I133" s="35" t="s">
        <v>273</v>
      </c>
    </row>
    <row r="134" spans="1:11" x14ac:dyDescent="0.3">
      <c r="A134" s="9" t="str">
        <f>IFERROR(SEARCH("Heats",B132),"X")</f>
        <v>X</v>
      </c>
      <c r="B134" s="23">
        <v>1</v>
      </c>
      <c r="C134" s="26">
        <v>125</v>
      </c>
      <c r="D134" s="24" t="str">
        <f t="shared" ref="D134:D141" si="37">IFERROR(VLOOKUP($C134,athletes,2,FALSE)&amp;" "&amp;VLOOKUP($C134,athletes,3,FALSE),"")</f>
        <v>Luke TURNER</v>
      </c>
      <c r="E134" s="24" t="str">
        <f t="shared" ref="E134:E141" si="38">IFERROR(VLOOKUP($C134,athletes,6,FALSE),"")</f>
        <v>Rugby &amp; Northampton AC</v>
      </c>
      <c r="F134" s="27">
        <v>13.6</v>
      </c>
      <c r="G134" s="26"/>
      <c r="I134" s="36" t="str">
        <f t="shared" ref="I134:I141" si="39">IFERROR(VLOOKUP($C134,athletes,5,FALSE),"")</f>
        <v>U13 Boys</v>
      </c>
      <c r="J134" s="36">
        <f>IFERROR(SEARCH(I134,$B132),"X")</f>
        <v>1</v>
      </c>
      <c r="K134" s="8" t="str">
        <f>IFERROR(VLOOKUP($C134,athletes,4,FALSE),"")</f>
        <v>M</v>
      </c>
    </row>
    <row r="135" spans="1:11" x14ac:dyDescent="0.3">
      <c r="B135" s="23">
        <v>2</v>
      </c>
      <c r="C135" s="26">
        <v>114</v>
      </c>
      <c r="D135" s="24" t="str">
        <f t="shared" si="37"/>
        <v>Sammy LOK</v>
      </c>
      <c r="E135" s="24" t="str">
        <f t="shared" si="38"/>
        <v>Corby AC</v>
      </c>
      <c r="F135" s="27">
        <v>14.9</v>
      </c>
      <c r="G135" s="26"/>
      <c r="I135" s="36" t="str">
        <f t="shared" si="39"/>
        <v>U13 Boys</v>
      </c>
      <c r="J135" s="36">
        <f>IFERROR(SEARCH(I135,$B132),"X")</f>
        <v>1</v>
      </c>
    </row>
    <row r="136" spans="1:11" x14ac:dyDescent="0.3">
      <c r="B136" s="23">
        <v>3</v>
      </c>
      <c r="C136" s="26">
        <v>110</v>
      </c>
      <c r="D136" s="24" t="str">
        <f t="shared" si="37"/>
        <v>Archie CONNOLLY</v>
      </c>
      <c r="E136" s="24" t="str">
        <f t="shared" si="38"/>
        <v>Bedford &amp; County AC</v>
      </c>
      <c r="F136" s="27">
        <v>15</v>
      </c>
      <c r="G136" s="26"/>
      <c r="I136" s="36" t="str">
        <f t="shared" si="39"/>
        <v>U13 Boys</v>
      </c>
      <c r="J136" s="36">
        <f>IFERROR(SEARCH(I136,$B132),"X")</f>
        <v>1</v>
      </c>
    </row>
    <row r="137" spans="1:11" x14ac:dyDescent="0.3">
      <c r="B137" s="23">
        <v>4</v>
      </c>
      <c r="C137" s="26">
        <v>23</v>
      </c>
      <c r="D137" s="24" t="str">
        <f t="shared" si="37"/>
        <v>Thomas STANBRIDGE</v>
      </c>
      <c r="E137" s="24" t="str">
        <f t="shared" si="38"/>
        <v>Rugby &amp; Northampton AC</v>
      </c>
      <c r="F137" s="27">
        <v>16</v>
      </c>
      <c r="G137" s="26"/>
      <c r="I137" s="36" t="str">
        <f t="shared" si="39"/>
        <v>U13 Boys</v>
      </c>
      <c r="J137" s="36">
        <f>IFERROR(SEARCH(I137,$B132),"X")</f>
        <v>1</v>
      </c>
    </row>
    <row r="138" spans="1:11" x14ac:dyDescent="0.3">
      <c r="B138" s="23">
        <v>5</v>
      </c>
      <c r="C138" s="26">
        <v>18</v>
      </c>
      <c r="D138" s="24" t="str">
        <f t="shared" si="37"/>
        <v>Jack MILSOM</v>
      </c>
      <c r="E138" s="24" t="str">
        <f t="shared" si="38"/>
        <v>Daventry AAC</v>
      </c>
      <c r="F138" s="27">
        <v>16.2</v>
      </c>
      <c r="G138" s="26"/>
      <c r="I138" s="36" t="str">
        <f t="shared" si="39"/>
        <v>U13 Boys</v>
      </c>
      <c r="J138" s="36">
        <f>IFERROR(SEARCH(I138,$B132),"X")</f>
        <v>1</v>
      </c>
    </row>
    <row r="139" spans="1:11" x14ac:dyDescent="0.3">
      <c r="B139" s="23">
        <v>6</v>
      </c>
      <c r="C139" s="26"/>
      <c r="D139" s="24" t="str">
        <f t="shared" si="37"/>
        <v/>
      </c>
      <c r="E139" s="24" t="str">
        <f t="shared" si="38"/>
        <v/>
      </c>
      <c r="F139" s="27"/>
      <c r="G139" s="26"/>
      <c r="I139" s="36" t="str">
        <f t="shared" si="39"/>
        <v/>
      </c>
      <c r="J139" s="36">
        <f>IFERROR(SEARCH(I139,$B132),"X")</f>
        <v>1</v>
      </c>
    </row>
    <row r="140" spans="1:11" x14ac:dyDescent="0.3">
      <c r="B140" s="23">
        <v>7</v>
      </c>
      <c r="C140" s="26"/>
      <c r="D140" s="24" t="str">
        <f t="shared" si="37"/>
        <v/>
      </c>
      <c r="E140" s="24" t="str">
        <f t="shared" si="38"/>
        <v/>
      </c>
      <c r="F140" s="27"/>
      <c r="G140" s="26"/>
      <c r="I140" s="36" t="str">
        <f t="shared" si="39"/>
        <v/>
      </c>
      <c r="J140" s="36">
        <f>IFERROR(SEARCH(I140,$B132),"X")</f>
        <v>1</v>
      </c>
    </row>
    <row r="141" spans="1:11" x14ac:dyDescent="0.3">
      <c r="B141" s="23">
        <v>8</v>
      </c>
      <c r="C141" s="26"/>
      <c r="D141" s="24" t="str">
        <f t="shared" si="37"/>
        <v/>
      </c>
      <c r="E141" s="24" t="str">
        <f t="shared" si="38"/>
        <v/>
      </c>
      <c r="F141" s="27"/>
      <c r="G141" s="26"/>
      <c r="I141" s="36" t="str">
        <f t="shared" si="39"/>
        <v/>
      </c>
      <c r="J141" s="36">
        <f>IFERROR(SEARCH(I141,$B132),"X")</f>
        <v>1</v>
      </c>
    </row>
    <row r="143" spans="1:11" x14ac:dyDescent="0.3">
      <c r="A143" s="21" t="s">
        <v>11</v>
      </c>
      <c r="B143" s="22" t="str">
        <f>VLOOKUP(A143,timetable,3,FALSE)</f>
        <v>U15 Girls 75mH Final</v>
      </c>
      <c r="C143" s="23"/>
      <c r="D143" s="24"/>
      <c r="E143" s="24"/>
      <c r="F143" s="25" t="str">
        <f>IF(A145="X","","Heat "&amp;A144)</f>
        <v/>
      </c>
      <c r="G143" s="24"/>
    </row>
    <row r="144" spans="1:11" x14ac:dyDescent="0.3">
      <c r="A144" s="21">
        <v>2</v>
      </c>
      <c r="B144" s="23" t="s">
        <v>893</v>
      </c>
      <c r="C144" s="23" t="s">
        <v>892</v>
      </c>
      <c r="D144" s="24" t="s">
        <v>271</v>
      </c>
      <c r="E144" s="24" t="s">
        <v>274</v>
      </c>
      <c r="F144" s="25" t="s">
        <v>894</v>
      </c>
      <c r="G144" s="23" t="str">
        <f>IF(A145="X","","Qual")</f>
        <v/>
      </c>
      <c r="I144" s="35" t="s">
        <v>273</v>
      </c>
    </row>
    <row r="145" spans="1:11" x14ac:dyDescent="0.3">
      <c r="A145" s="9" t="str">
        <f>IFERROR(SEARCH("Heats",B143),"X")</f>
        <v>X</v>
      </c>
      <c r="B145" s="23">
        <v>1</v>
      </c>
      <c r="C145" s="26">
        <v>209</v>
      </c>
      <c r="D145" s="24" t="str">
        <f t="shared" ref="D145:D152" si="40">IFERROR(VLOOKUP($C145,athletes,2,FALSE)&amp;" "&amp;VLOOKUP($C145,athletes,3,FALSE),"")</f>
        <v>Etienne MAUGHAN</v>
      </c>
      <c r="E145" s="24" t="str">
        <f t="shared" ref="E145:E152" si="41">IFERROR(VLOOKUP($C145,athletes,6,FALSE),"")</f>
        <v>Bedford &amp; County AC</v>
      </c>
      <c r="F145" s="27">
        <v>12.1</v>
      </c>
      <c r="G145" s="26"/>
      <c r="I145" s="36" t="str">
        <f t="shared" ref="I145:I152" si="42">IFERROR(VLOOKUP($C145,athletes,5,FALSE),"")</f>
        <v>U15 Girls</v>
      </c>
      <c r="J145" s="36">
        <f>IFERROR(SEARCH(I145,$B143),"X")</f>
        <v>1</v>
      </c>
      <c r="K145" s="8" t="str">
        <f>IFERROR(VLOOKUP($C145,athletes,4,FALSE),"")</f>
        <v>F</v>
      </c>
    </row>
    <row r="146" spans="1:11" x14ac:dyDescent="0.3">
      <c r="B146" s="23">
        <v>2</v>
      </c>
      <c r="C146" s="26">
        <v>222</v>
      </c>
      <c r="D146" s="24" t="str">
        <f t="shared" si="40"/>
        <v>Charlotte WOODWARD</v>
      </c>
      <c r="E146" s="24" t="str">
        <f t="shared" si="41"/>
        <v>Rugby &amp; Northampton AC</v>
      </c>
      <c r="F146" s="27">
        <v>13.4</v>
      </c>
      <c r="G146" s="26"/>
      <c r="I146" s="36" t="str">
        <f t="shared" si="42"/>
        <v>U15 Girls</v>
      </c>
      <c r="J146" s="36">
        <f>IFERROR(SEARCH(I146,$B143),"X")</f>
        <v>1</v>
      </c>
    </row>
    <row r="147" spans="1:11" x14ac:dyDescent="0.3">
      <c r="B147" s="23">
        <v>3</v>
      </c>
      <c r="C147" s="26">
        <v>206</v>
      </c>
      <c r="D147" s="24" t="str">
        <f t="shared" si="40"/>
        <v>Georgia CORCORAN</v>
      </c>
      <c r="E147" s="24" t="str">
        <f t="shared" si="41"/>
        <v>Silson AC</v>
      </c>
      <c r="F147" s="27">
        <v>13.6</v>
      </c>
      <c r="G147" s="26"/>
      <c r="I147" s="36" t="str">
        <f t="shared" si="42"/>
        <v>U15 Girls</v>
      </c>
      <c r="J147" s="36">
        <f>IFERROR(SEARCH(I147,$B143),"X")</f>
        <v>1</v>
      </c>
    </row>
    <row r="148" spans="1:11" x14ac:dyDescent="0.3">
      <c r="B148" s="23">
        <v>4</v>
      </c>
      <c r="C148" s="26"/>
      <c r="D148" s="24" t="str">
        <f t="shared" si="40"/>
        <v/>
      </c>
      <c r="E148" s="24" t="str">
        <f t="shared" si="41"/>
        <v/>
      </c>
      <c r="F148" s="27"/>
      <c r="G148" s="26"/>
      <c r="I148" s="36" t="str">
        <f t="shared" si="42"/>
        <v/>
      </c>
      <c r="J148" s="36">
        <f>IFERROR(SEARCH(I148,$B143),"X")</f>
        <v>1</v>
      </c>
    </row>
    <row r="149" spans="1:11" x14ac:dyDescent="0.3">
      <c r="B149" s="23">
        <v>5</v>
      </c>
      <c r="C149" s="26"/>
      <c r="D149" s="24" t="str">
        <f t="shared" si="40"/>
        <v/>
      </c>
      <c r="E149" s="24" t="str">
        <f t="shared" si="41"/>
        <v/>
      </c>
      <c r="F149" s="27"/>
      <c r="G149" s="26"/>
      <c r="I149" s="36" t="str">
        <f t="shared" si="42"/>
        <v/>
      </c>
      <c r="J149" s="36">
        <f>IFERROR(SEARCH(I149,$B143),"X")</f>
        <v>1</v>
      </c>
    </row>
    <row r="150" spans="1:11" x14ac:dyDescent="0.3">
      <c r="B150" s="23">
        <v>6</v>
      </c>
      <c r="C150" s="26"/>
      <c r="D150" s="24" t="str">
        <f t="shared" si="40"/>
        <v/>
      </c>
      <c r="E150" s="24" t="str">
        <f t="shared" si="41"/>
        <v/>
      </c>
      <c r="F150" s="27"/>
      <c r="G150" s="26"/>
      <c r="I150" s="36" t="str">
        <f t="shared" si="42"/>
        <v/>
      </c>
      <c r="J150" s="36">
        <f>IFERROR(SEARCH(I150,$B143),"X")</f>
        <v>1</v>
      </c>
    </row>
    <row r="151" spans="1:11" x14ac:dyDescent="0.3">
      <c r="B151" s="23">
        <v>7</v>
      </c>
      <c r="C151" s="26"/>
      <c r="D151" s="24" t="str">
        <f t="shared" si="40"/>
        <v/>
      </c>
      <c r="E151" s="24" t="str">
        <f t="shared" si="41"/>
        <v/>
      </c>
      <c r="F151" s="27"/>
      <c r="G151" s="26"/>
      <c r="I151" s="36" t="str">
        <f t="shared" si="42"/>
        <v/>
      </c>
      <c r="J151" s="36">
        <f>IFERROR(SEARCH(I151,$B143),"X")</f>
        <v>1</v>
      </c>
    </row>
    <row r="152" spans="1:11" x14ac:dyDescent="0.3">
      <c r="B152" s="23">
        <v>8</v>
      </c>
      <c r="C152" s="26"/>
      <c r="D152" s="24" t="str">
        <f t="shared" si="40"/>
        <v/>
      </c>
      <c r="E152" s="24" t="str">
        <f t="shared" si="41"/>
        <v/>
      </c>
      <c r="F152" s="27"/>
      <c r="G152" s="26"/>
      <c r="I152" s="36" t="str">
        <f t="shared" si="42"/>
        <v/>
      </c>
      <c r="J152" s="36">
        <f>IFERROR(SEARCH(I152,$B143),"X")</f>
        <v>1</v>
      </c>
    </row>
    <row r="154" spans="1:11" x14ac:dyDescent="0.3">
      <c r="A154" s="21" t="s">
        <v>897</v>
      </c>
      <c r="B154" s="22" t="str">
        <f>VLOOKUP(A154,timetable,3,FALSE)</f>
        <v>U15 Boys 80mH Final</v>
      </c>
      <c r="C154" s="23"/>
      <c r="D154" s="24"/>
      <c r="E154" s="24"/>
      <c r="F154" s="25" t="str">
        <f>IF(A156="X","","Heat "&amp;A155)</f>
        <v/>
      </c>
      <c r="G154" s="24"/>
    </row>
    <row r="155" spans="1:11" x14ac:dyDescent="0.3">
      <c r="A155" s="21">
        <v>2</v>
      </c>
      <c r="B155" s="23" t="s">
        <v>893</v>
      </c>
      <c r="C155" s="23" t="s">
        <v>892</v>
      </c>
      <c r="D155" s="24" t="s">
        <v>271</v>
      </c>
      <c r="E155" s="24" t="s">
        <v>274</v>
      </c>
      <c r="F155" s="25" t="s">
        <v>894</v>
      </c>
      <c r="G155" s="23" t="str">
        <f>IF(A156="X","","Qual")</f>
        <v/>
      </c>
      <c r="I155" s="35" t="s">
        <v>273</v>
      </c>
    </row>
    <row r="156" spans="1:11" x14ac:dyDescent="0.3">
      <c r="A156" s="9" t="str">
        <f>IFERROR(SEARCH("Heats",B154),"X")</f>
        <v>X</v>
      </c>
      <c r="B156" s="23">
        <v>1</v>
      </c>
      <c r="C156" s="26">
        <v>145</v>
      </c>
      <c r="D156" s="24" t="str">
        <f t="shared" ref="D156" si="43">IFERROR(VLOOKUP($C156,athletes,2,FALSE)&amp;" "&amp;VLOOKUP($C156,athletes,3,FALSE),"")</f>
        <v>Mackenzie ROPER</v>
      </c>
      <c r="E156" s="24" t="str">
        <f t="shared" ref="E156" si="44">IFERROR(VLOOKUP($C156,athletes,6,FALSE),"")</f>
        <v>Rugby &amp; Northampton AC</v>
      </c>
      <c r="F156" s="27">
        <v>13.3</v>
      </c>
      <c r="G156" s="26"/>
      <c r="I156" s="36" t="str">
        <f>IFERROR(VLOOKUP($C156,athletes,5,FALSE),"")</f>
        <v>U15 Boys</v>
      </c>
      <c r="J156" s="36">
        <f>IFERROR(SEARCH(I156,$B$154),"X")</f>
        <v>1</v>
      </c>
      <c r="K156" s="8" t="str">
        <f>IFERROR(VLOOKUP($C156,athletes,4,FALSE),"")</f>
        <v>M</v>
      </c>
    </row>
    <row r="158" spans="1:11" x14ac:dyDescent="0.3">
      <c r="A158" s="21" t="s">
        <v>898</v>
      </c>
      <c r="B158" s="22" t="str">
        <f>VLOOKUP(A158,timetable,3,FALSE)</f>
        <v>U17 Women 80mH Final</v>
      </c>
      <c r="C158" s="23"/>
      <c r="D158" s="24"/>
      <c r="E158" s="24"/>
      <c r="F158" s="25" t="str">
        <f>IF(A160="X","","Heat "&amp;A159)</f>
        <v/>
      </c>
      <c r="G158" s="24"/>
    </row>
    <row r="159" spans="1:11" x14ac:dyDescent="0.3">
      <c r="A159" s="21">
        <v>2</v>
      </c>
      <c r="B159" s="23" t="s">
        <v>893</v>
      </c>
      <c r="C159" s="23" t="s">
        <v>892</v>
      </c>
      <c r="D159" s="24" t="s">
        <v>271</v>
      </c>
      <c r="E159" s="24" t="s">
        <v>274</v>
      </c>
      <c r="F159" s="25" t="s">
        <v>894</v>
      </c>
      <c r="G159" s="23" t="str">
        <f>IF(A160="X","","Qual")</f>
        <v/>
      </c>
      <c r="I159" s="35" t="s">
        <v>273</v>
      </c>
    </row>
    <row r="160" spans="1:11" x14ac:dyDescent="0.3">
      <c r="A160" s="9" t="str">
        <f>IFERROR(SEARCH("Heats",B158),"X")</f>
        <v>X</v>
      </c>
      <c r="B160" s="23">
        <v>1</v>
      </c>
      <c r="C160" s="26">
        <v>293</v>
      </c>
      <c r="D160" s="24" t="str">
        <f t="shared" ref="D160:D162" si="45">IFERROR(VLOOKUP($C160,athletes,2,FALSE)&amp;" "&amp;VLOOKUP($C160,athletes,3,FALSE),"")</f>
        <v>Cleo MARTIN-EVANS</v>
      </c>
      <c r="E160" s="24" t="str">
        <f t="shared" ref="E160:E162" si="46">IFERROR(VLOOKUP($C160,athletes,6,FALSE),"")</f>
        <v>Daventry AAC</v>
      </c>
      <c r="F160" s="27">
        <v>11.9</v>
      </c>
      <c r="G160" s="26" t="s">
        <v>913</v>
      </c>
      <c r="I160" s="36" t="str">
        <f>IFERROR(VLOOKUP($C160,athletes,5,FALSE),"")</f>
        <v>U17 Women</v>
      </c>
      <c r="J160" s="36">
        <f>IFERROR(SEARCH(I160,$B158),"X")</f>
        <v>1</v>
      </c>
      <c r="K160" s="8" t="str">
        <f>IFERROR(VLOOKUP($C160,athletes,4,FALSE),"")</f>
        <v>F</v>
      </c>
    </row>
    <row r="161" spans="1:11" x14ac:dyDescent="0.3">
      <c r="B161" s="23">
        <v>2</v>
      </c>
      <c r="C161" s="26">
        <v>235</v>
      </c>
      <c r="D161" s="24" t="str">
        <f t="shared" si="45"/>
        <v>Amelia TUTT</v>
      </c>
      <c r="E161" s="24" t="str">
        <f t="shared" si="46"/>
        <v>Rugby &amp; Northampton AC</v>
      </c>
      <c r="F161" s="27">
        <v>13.1</v>
      </c>
      <c r="G161" s="26"/>
      <c r="I161" s="36" t="str">
        <f>IFERROR(VLOOKUP($C161,athletes,5,FALSE),"")</f>
        <v>U17 Women</v>
      </c>
      <c r="J161" s="36">
        <f>IFERROR(SEARCH(I161,$B158),"X")</f>
        <v>1</v>
      </c>
    </row>
    <row r="162" spans="1:11" x14ac:dyDescent="0.3">
      <c r="B162" s="23">
        <v>3</v>
      </c>
      <c r="C162" s="26">
        <v>232</v>
      </c>
      <c r="D162" s="24" t="str">
        <f t="shared" si="45"/>
        <v>Lauren MCMULLEN</v>
      </c>
      <c r="E162" s="24" t="str">
        <f t="shared" si="46"/>
        <v>Corby AC</v>
      </c>
      <c r="F162" s="27">
        <v>14</v>
      </c>
      <c r="G162" s="26"/>
      <c r="I162" s="36" t="str">
        <f>IFERROR(VLOOKUP($C162,athletes,5,FALSE),"")</f>
        <v>U17 Women</v>
      </c>
      <c r="J162" s="36">
        <f>IFERROR(SEARCH(I162,$B158),"X")</f>
        <v>1</v>
      </c>
    </row>
    <row r="164" spans="1:11" x14ac:dyDescent="0.3">
      <c r="A164" s="21" t="s">
        <v>899</v>
      </c>
      <c r="B164" s="22" t="str">
        <f>VLOOKUP(A164,timetable,3,FALSE)</f>
        <v>Veteran Men 5000m Final</v>
      </c>
      <c r="C164" s="23"/>
      <c r="D164" s="24"/>
      <c r="E164" s="24"/>
      <c r="F164" s="25" t="str">
        <f>IF(A166="X","","Heat "&amp;A165)</f>
        <v/>
      </c>
      <c r="G164" s="24"/>
    </row>
    <row r="165" spans="1:11" x14ac:dyDescent="0.3">
      <c r="A165" s="21">
        <v>2</v>
      </c>
      <c r="B165" s="23" t="s">
        <v>893</v>
      </c>
      <c r="C165" s="23" t="s">
        <v>892</v>
      </c>
      <c r="D165" s="24" t="s">
        <v>271</v>
      </c>
      <c r="E165" s="24" t="s">
        <v>274</v>
      </c>
      <c r="F165" s="25" t="s">
        <v>894</v>
      </c>
      <c r="G165" s="23" t="str">
        <f>IF(A166="X","","Qual")</f>
        <v/>
      </c>
      <c r="I165" s="35" t="s">
        <v>273</v>
      </c>
    </row>
    <row r="166" spans="1:11" x14ac:dyDescent="0.3">
      <c r="A166" s="9" t="str">
        <f>IFERROR(SEARCH("Heats",B164),"X")</f>
        <v>X</v>
      </c>
      <c r="B166" s="23">
        <v>1</v>
      </c>
      <c r="C166" s="26">
        <v>194</v>
      </c>
      <c r="D166" s="24" t="str">
        <f t="shared" ref="D166:D168" si="47">IFERROR(VLOOKUP($C166,athletes,2,FALSE)&amp;" "&amp;VLOOKUP($C166,athletes,3,FALSE),"")</f>
        <v>Jon KEMP</v>
      </c>
      <c r="E166" s="24" t="str">
        <f t="shared" ref="E166:E168" si="48">IFERROR(VLOOKUP($C166,athletes,6,FALSE),"")</f>
        <v>Wellingborough &amp; District AC</v>
      </c>
      <c r="F166" s="34">
        <v>1.2638888888888889E-2</v>
      </c>
      <c r="G166" s="26"/>
      <c r="I166" s="36" t="str">
        <f>IFERROR(VLOOKUP($C166,athletes,5,FALSE),"")</f>
        <v>Veteran Men</v>
      </c>
      <c r="J166" s="36">
        <f>IFERROR(SEARCH(I166,$B164),"X")</f>
        <v>1</v>
      </c>
      <c r="K166" s="8" t="str">
        <f>IFERROR(VLOOKUP($C166,athletes,4,FALSE),"")</f>
        <v>M</v>
      </c>
    </row>
    <row r="167" spans="1:11" x14ac:dyDescent="0.3">
      <c r="B167" s="23">
        <v>2</v>
      </c>
      <c r="C167" s="26">
        <v>198</v>
      </c>
      <c r="D167" s="24" t="str">
        <f t="shared" si="47"/>
        <v>Michael SALTER</v>
      </c>
      <c r="E167" s="24" t="str">
        <f t="shared" si="48"/>
        <v>Kettering Town Harriers</v>
      </c>
      <c r="F167" s="34">
        <v>1.2737268518518518E-2</v>
      </c>
      <c r="G167" s="26"/>
      <c r="I167" s="36" t="str">
        <f>IFERROR(VLOOKUP($C167,athletes,5,FALSE),"")</f>
        <v>Veteran Men</v>
      </c>
      <c r="J167" s="36">
        <f>IFERROR(SEARCH(I167,$B164),"X")</f>
        <v>1</v>
      </c>
    </row>
    <row r="168" spans="1:11" x14ac:dyDescent="0.3">
      <c r="B168" s="23">
        <v>3</v>
      </c>
      <c r="C168" s="26"/>
      <c r="D168" s="24" t="str">
        <f t="shared" si="47"/>
        <v/>
      </c>
      <c r="E168" s="24" t="str">
        <f t="shared" si="48"/>
        <v/>
      </c>
      <c r="F168" s="34"/>
      <c r="G168" s="26"/>
      <c r="I168" s="36" t="str">
        <f>IFERROR(VLOOKUP($C168,athletes,5,FALSE),"")</f>
        <v/>
      </c>
      <c r="J168" s="36">
        <f>IFERROR(SEARCH(I168,$B164),"X")</f>
        <v>1</v>
      </c>
    </row>
    <row r="170" spans="1:11" x14ac:dyDescent="0.3">
      <c r="A170" s="21" t="s">
        <v>900</v>
      </c>
      <c r="B170" s="22" t="str">
        <f>VLOOKUP(A170,timetable,3,FALSE)</f>
        <v>U20 Men 5000m Final</v>
      </c>
      <c r="C170" s="23"/>
      <c r="D170" s="24"/>
      <c r="E170" s="24"/>
      <c r="F170" s="25" t="str">
        <f>IF(A172="X","","Heat "&amp;A171)</f>
        <v/>
      </c>
      <c r="G170" s="24"/>
    </row>
    <row r="171" spans="1:11" x14ac:dyDescent="0.3">
      <c r="A171" s="21">
        <v>2</v>
      </c>
      <c r="B171" s="23" t="s">
        <v>893</v>
      </c>
      <c r="C171" s="23" t="s">
        <v>892</v>
      </c>
      <c r="D171" s="24" t="s">
        <v>271</v>
      </c>
      <c r="E171" s="24" t="s">
        <v>274</v>
      </c>
      <c r="F171" s="25" t="s">
        <v>894</v>
      </c>
      <c r="G171" s="23" t="str">
        <f>IF(A172="X","","Qual")</f>
        <v/>
      </c>
      <c r="I171" s="35" t="s">
        <v>273</v>
      </c>
    </row>
    <row r="172" spans="1:11" x14ac:dyDescent="0.3">
      <c r="A172" s="9" t="str">
        <f>IFERROR(SEARCH("Heats",B170),"X")</f>
        <v>X</v>
      </c>
      <c r="B172" s="23">
        <v>1</v>
      </c>
      <c r="C172" s="26">
        <v>173</v>
      </c>
      <c r="D172" s="24" t="str">
        <f t="shared" ref="D172:D175" si="49">IFERROR(VLOOKUP($C172,athletes,2,FALSE)&amp;" "&amp;VLOOKUP($C172,athletes,3,FALSE),"")</f>
        <v>Matthew CHRONICLE</v>
      </c>
      <c r="E172" s="24" t="str">
        <f t="shared" ref="E172:E175" si="50">IFERROR(VLOOKUP($C172,athletes,6,FALSE),"")</f>
        <v>Rugby &amp; Northampton AC</v>
      </c>
      <c r="F172" s="34">
        <v>1.1016203703703703E-2</v>
      </c>
      <c r="G172" s="26"/>
      <c r="I172" s="36" t="str">
        <f>IFERROR(VLOOKUP($C172,athletes,5,FALSE),"")</f>
        <v>U20 Men</v>
      </c>
      <c r="J172" s="36">
        <f>IFERROR(SEARCH(I172,$B170),"X")</f>
        <v>1</v>
      </c>
      <c r="K172" s="8" t="str">
        <f>IFERROR(VLOOKUP($C172,athletes,4,FALSE),"")</f>
        <v>M</v>
      </c>
    </row>
    <row r="173" spans="1:11" x14ac:dyDescent="0.3">
      <c r="B173" s="23">
        <v>2</v>
      </c>
      <c r="C173" s="26">
        <v>172</v>
      </c>
      <c r="D173" s="24" t="str">
        <f t="shared" si="49"/>
        <v>Joshua CANNELL</v>
      </c>
      <c r="E173" s="24" t="str">
        <f t="shared" si="50"/>
        <v>Kettering Town Harriers</v>
      </c>
      <c r="F173" s="34">
        <v>1.1437499999999998E-2</v>
      </c>
      <c r="G173" s="26"/>
      <c r="I173" s="36" t="str">
        <f>IFERROR(VLOOKUP($C173,athletes,5,FALSE),"")</f>
        <v>U20 Men</v>
      </c>
      <c r="J173" s="36">
        <f>IFERROR(SEARCH(I173,$B170),"X")</f>
        <v>1</v>
      </c>
    </row>
    <row r="174" spans="1:11" x14ac:dyDescent="0.3">
      <c r="B174" s="23">
        <v>3</v>
      </c>
      <c r="C174" s="26">
        <v>180</v>
      </c>
      <c r="D174" s="24" t="str">
        <f t="shared" si="49"/>
        <v>Jack WATSON</v>
      </c>
      <c r="E174" s="24" t="str">
        <f t="shared" si="50"/>
        <v>Kettering Town Harriers</v>
      </c>
      <c r="F174" s="34">
        <v>1.1502314814814814E-2</v>
      </c>
      <c r="G174" s="26"/>
      <c r="I174" s="36" t="str">
        <f>IFERROR(VLOOKUP($C174,athletes,5,FALSE),"")</f>
        <v>U20 Men</v>
      </c>
      <c r="J174" s="36">
        <f>IFERROR(SEARCH(I174,$B170),"X")</f>
        <v>1</v>
      </c>
    </row>
    <row r="175" spans="1:11" x14ac:dyDescent="0.3">
      <c r="B175" s="23">
        <v>4</v>
      </c>
      <c r="C175" s="26">
        <v>171</v>
      </c>
      <c r="D175" s="24" t="str">
        <f t="shared" si="49"/>
        <v>Adam BEBBINGTON</v>
      </c>
      <c r="E175" s="24" t="str">
        <f t="shared" si="50"/>
        <v>Rugby &amp; Northampton AC</v>
      </c>
      <c r="F175" s="34">
        <v>1.3078703703703703E-2</v>
      </c>
      <c r="G175" s="26"/>
      <c r="I175" s="36" t="str">
        <f>IFERROR(VLOOKUP($C175,athletes,5,FALSE),"")</f>
        <v>U20 Men</v>
      </c>
      <c r="J175" s="36">
        <f>IFERROR(SEARCH(I175,$B170),"X")</f>
        <v>1</v>
      </c>
    </row>
    <row r="177" spans="1:11" x14ac:dyDescent="0.3">
      <c r="A177" s="21" t="s">
        <v>901</v>
      </c>
      <c r="B177" s="22" t="str">
        <f>VLOOKUP(A177,timetable,3,FALSE)</f>
        <v>Senior Women 5000m Final</v>
      </c>
      <c r="C177" s="23"/>
      <c r="D177" s="24"/>
      <c r="E177" s="24"/>
      <c r="F177" s="25" t="str">
        <f>IF(A179="X","","Heat "&amp;A178)</f>
        <v/>
      </c>
      <c r="G177" s="24"/>
    </row>
    <row r="178" spans="1:11" x14ac:dyDescent="0.3">
      <c r="A178" s="21">
        <v>2</v>
      </c>
      <c r="B178" s="23" t="s">
        <v>893</v>
      </c>
      <c r="C178" s="23" t="s">
        <v>892</v>
      </c>
      <c r="D178" s="24" t="s">
        <v>271</v>
      </c>
      <c r="E178" s="24" t="s">
        <v>274</v>
      </c>
      <c r="F178" s="25" t="s">
        <v>894</v>
      </c>
      <c r="G178" s="23" t="str">
        <f>IF(A179="X","","Qual")</f>
        <v/>
      </c>
      <c r="I178" s="35" t="s">
        <v>273</v>
      </c>
    </row>
    <row r="179" spans="1:11" x14ac:dyDescent="0.3">
      <c r="A179" s="9" t="str">
        <f>IFERROR(SEARCH("Heats",B177),"X")</f>
        <v>X</v>
      </c>
      <c r="B179" s="23">
        <v>1</v>
      </c>
      <c r="C179" s="26">
        <v>320</v>
      </c>
      <c r="D179" s="24" t="str">
        <f t="shared" ref="D179:D181" si="51">IFERROR(VLOOKUP($C179,athletes,2,FALSE)&amp;" "&amp;VLOOKUP($C179,athletes,3,FALSE),"")</f>
        <v>Emma BOND</v>
      </c>
      <c r="E179" s="24" t="str">
        <f t="shared" ref="E179:E181" si="52">IFERROR(VLOOKUP($C179,athletes,6,FALSE),"")</f>
        <v>Rugby &amp; Northampton AC</v>
      </c>
      <c r="F179" s="34">
        <v>1.1629629629629629E-2</v>
      </c>
      <c r="G179" s="26"/>
      <c r="I179" s="36" t="str">
        <f>IFERROR(VLOOKUP($C179,athletes,5,FALSE),"")</f>
        <v>Senior Women</v>
      </c>
      <c r="J179" s="36">
        <f>IFERROR(SEARCH(I179,$B177),"X")</f>
        <v>1</v>
      </c>
      <c r="K179" s="8" t="str">
        <f>IFERROR(VLOOKUP($C179,athletes,4,FALSE),"")</f>
        <v>F</v>
      </c>
    </row>
    <row r="180" spans="1:11" x14ac:dyDescent="0.3">
      <c r="B180" s="23">
        <v>2</v>
      </c>
      <c r="C180" s="26"/>
      <c r="D180" s="24" t="str">
        <f t="shared" si="51"/>
        <v/>
      </c>
      <c r="E180" s="24" t="str">
        <f t="shared" si="52"/>
        <v/>
      </c>
      <c r="F180" s="34"/>
      <c r="G180" s="26"/>
      <c r="I180" s="36" t="str">
        <f>IFERROR(VLOOKUP($C180,athletes,5,FALSE),"")</f>
        <v/>
      </c>
      <c r="J180" s="36">
        <f>IFERROR(SEARCH(I180,$B177),"X")</f>
        <v>1</v>
      </c>
    </row>
    <row r="181" spans="1:11" x14ac:dyDescent="0.3">
      <c r="B181" s="23">
        <v>3</v>
      </c>
      <c r="C181" s="26"/>
      <c r="D181" s="24" t="str">
        <f t="shared" si="51"/>
        <v/>
      </c>
      <c r="E181" s="24" t="str">
        <f t="shared" si="52"/>
        <v/>
      </c>
      <c r="F181" s="34"/>
      <c r="G181" s="26"/>
      <c r="I181" s="36" t="str">
        <f>IFERROR(VLOOKUP($C181,athletes,5,FALSE),"")</f>
        <v/>
      </c>
      <c r="J181" s="36">
        <f>IFERROR(SEARCH(I181,$B177),"X")</f>
        <v>1</v>
      </c>
    </row>
    <row r="183" spans="1:11" x14ac:dyDescent="0.3">
      <c r="A183" s="21" t="s">
        <v>902</v>
      </c>
      <c r="B183" s="22" t="str">
        <f>VLOOKUP(A183,timetable,3,FALSE)</f>
        <v>Senior Men 5000m Final</v>
      </c>
      <c r="C183" s="23"/>
      <c r="D183" s="24"/>
      <c r="E183" s="24"/>
      <c r="F183" s="25" t="str">
        <f>IF(A185="X","","Heat "&amp;A184)</f>
        <v/>
      </c>
      <c r="G183" s="24"/>
    </row>
    <row r="184" spans="1:11" x14ac:dyDescent="0.3">
      <c r="A184" s="21">
        <v>2</v>
      </c>
      <c r="B184" s="23" t="s">
        <v>893</v>
      </c>
      <c r="C184" s="23" t="s">
        <v>892</v>
      </c>
      <c r="D184" s="24" t="s">
        <v>271</v>
      </c>
      <c r="E184" s="24" t="s">
        <v>274</v>
      </c>
      <c r="F184" s="25" t="s">
        <v>894</v>
      </c>
      <c r="G184" s="23" t="str">
        <f>IF(A185="X","","Qual")</f>
        <v/>
      </c>
      <c r="I184" s="35" t="s">
        <v>273</v>
      </c>
    </row>
    <row r="185" spans="1:11" x14ac:dyDescent="0.3">
      <c r="A185" s="9" t="str">
        <f>IFERROR(SEARCH("Heats",B183),"X")</f>
        <v>X</v>
      </c>
      <c r="B185" s="23">
        <v>1</v>
      </c>
      <c r="C185" s="26">
        <v>186</v>
      </c>
      <c r="D185" s="24" t="str">
        <f t="shared" ref="D185:D191" si="53">IFERROR(VLOOKUP($C185,athletes,2,FALSE)&amp;" "&amp;VLOOKUP($C185,athletes,3,FALSE),"")</f>
        <v>David GREEN</v>
      </c>
      <c r="E185" s="24" t="str">
        <f t="shared" ref="E185:E191" si="54">IFERROR(VLOOKUP($C185,athletes,6,FALSE),"")</f>
        <v>Northampton Road Runners</v>
      </c>
      <c r="F185" s="34">
        <v>1.094675925925926E-2</v>
      </c>
      <c r="G185" s="26"/>
      <c r="I185" s="36" t="str">
        <f t="shared" ref="I185:I191" si="55">IFERROR(VLOOKUP($C185,athletes,5,FALSE),"")</f>
        <v>Senior Men</v>
      </c>
      <c r="J185" s="36">
        <f>IFERROR(SEARCH(I185,$B183),"X")</f>
        <v>1</v>
      </c>
      <c r="K185" s="8" t="str">
        <f>IFERROR(VLOOKUP($C185,athletes,4,FALSE),"")</f>
        <v>M</v>
      </c>
    </row>
    <row r="186" spans="1:11" x14ac:dyDescent="0.3">
      <c r="B186" s="23">
        <v>2</v>
      </c>
      <c r="C186" s="26">
        <v>189</v>
      </c>
      <c r="D186" s="24" t="str">
        <f t="shared" si="53"/>
        <v>Luke MONTGOMERY</v>
      </c>
      <c r="E186" s="24" t="str">
        <f t="shared" si="54"/>
        <v>Corby AC</v>
      </c>
      <c r="F186" s="34">
        <v>1.0988425925925928E-2</v>
      </c>
      <c r="G186" s="26"/>
      <c r="I186" s="36" t="str">
        <f t="shared" si="55"/>
        <v>Senior Men</v>
      </c>
      <c r="J186" s="36">
        <f>IFERROR(SEARCH(I186,$B183),"X")</f>
        <v>1</v>
      </c>
    </row>
    <row r="187" spans="1:11" x14ac:dyDescent="0.3">
      <c r="B187" s="23">
        <v>3</v>
      </c>
      <c r="C187" s="26">
        <v>185</v>
      </c>
      <c r="D187" s="24" t="str">
        <f t="shared" si="53"/>
        <v>Edward FRAIN</v>
      </c>
      <c r="E187" s="24" t="str">
        <f t="shared" si="54"/>
        <v>Wellingborough &amp; District AC</v>
      </c>
      <c r="F187" s="34">
        <v>1.1465277777777777E-2</v>
      </c>
      <c r="G187" s="26"/>
      <c r="I187" s="36" t="str">
        <f t="shared" si="55"/>
        <v>Senior Men</v>
      </c>
      <c r="J187" s="36">
        <f>IFERROR(SEARCH(I187,$B183),"X")</f>
        <v>1</v>
      </c>
    </row>
    <row r="188" spans="1:11" x14ac:dyDescent="0.3">
      <c r="B188" s="23">
        <v>4</v>
      </c>
      <c r="C188" s="26">
        <v>184</v>
      </c>
      <c r="D188" s="24" t="str">
        <f t="shared" si="53"/>
        <v>Edward CANNELL</v>
      </c>
      <c r="E188" s="24" t="str">
        <f t="shared" si="54"/>
        <v>Kettering Town Harriers</v>
      </c>
      <c r="F188" s="34">
        <v>1.1995370370370372E-2</v>
      </c>
      <c r="G188" s="26"/>
      <c r="I188" s="36" t="str">
        <f t="shared" si="55"/>
        <v>Senior Men</v>
      </c>
      <c r="J188" s="36">
        <f>IFERROR(SEARCH(I188,$B183),"X")</f>
        <v>1</v>
      </c>
    </row>
    <row r="189" spans="1:11" x14ac:dyDescent="0.3">
      <c r="B189" s="23">
        <v>5</v>
      </c>
      <c r="C189" s="26">
        <v>188</v>
      </c>
      <c r="D189" s="24" t="str">
        <f t="shared" si="53"/>
        <v>Paul MACKAY</v>
      </c>
      <c r="E189" s="24" t="str">
        <f t="shared" si="54"/>
        <v>Corby AC</v>
      </c>
      <c r="F189" s="34">
        <v>1.247685185185185E-2</v>
      </c>
      <c r="G189" s="26"/>
      <c r="I189" s="36" t="str">
        <f t="shared" si="55"/>
        <v>Senior Men</v>
      </c>
      <c r="J189" s="36">
        <f>IFERROR(SEARCH(I189,$B183),"X")</f>
        <v>1</v>
      </c>
    </row>
    <row r="190" spans="1:11" x14ac:dyDescent="0.3">
      <c r="B190" s="23">
        <v>6</v>
      </c>
      <c r="C190" s="26"/>
      <c r="D190" s="24" t="str">
        <f t="shared" si="53"/>
        <v/>
      </c>
      <c r="E190" s="24" t="str">
        <f t="shared" si="54"/>
        <v/>
      </c>
      <c r="F190" s="34"/>
      <c r="G190" s="26"/>
      <c r="I190" s="36" t="str">
        <f t="shared" si="55"/>
        <v/>
      </c>
      <c r="J190" s="36">
        <f>IFERROR(SEARCH(I190,$B183),"X")</f>
        <v>1</v>
      </c>
    </row>
    <row r="191" spans="1:11" x14ac:dyDescent="0.3">
      <c r="B191" s="23">
        <v>7</v>
      </c>
      <c r="C191" s="26"/>
      <c r="D191" s="24" t="str">
        <f t="shared" si="53"/>
        <v/>
      </c>
      <c r="E191" s="24" t="str">
        <f t="shared" si="54"/>
        <v/>
      </c>
      <c r="F191" s="34"/>
      <c r="G191" s="26"/>
      <c r="I191" s="36" t="str">
        <f t="shared" si="55"/>
        <v/>
      </c>
      <c r="J191" s="36">
        <f>IFERROR(SEARCH(I191,$B183),"X")</f>
        <v>1</v>
      </c>
    </row>
    <row r="193" spans="1:11" x14ac:dyDescent="0.3">
      <c r="A193" s="21" t="s">
        <v>903</v>
      </c>
      <c r="B193" s="22" t="str">
        <f>VLOOKUP(A193,timetable,3,FALSE)</f>
        <v>U20 Men 110 Hurdles Final</v>
      </c>
      <c r="C193" s="23"/>
      <c r="D193" s="24"/>
      <c r="E193" s="24"/>
      <c r="F193" s="25" t="str">
        <f>IF(A195="X","","Heat "&amp;A194)</f>
        <v/>
      </c>
      <c r="G193" s="24"/>
    </row>
    <row r="194" spans="1:11" x14ac:dyDescent="0.3">
      <c r="A194" s="21">
        <v>2</v>
      </c>
      <c r="B194" s="23" t="s">
        <v>893</v>
      </c>
      <c r="C194" s="23" t="s">
        <v>892</v>
      </c>
      <c r="D194" s="24" t="s">
        <v>271</v>
      </c>
      <c r="E194" s="24" t="s">
        <v>274</v>
      </c>
      <c r="F194" s="25" t="s">
        <v>894</v>
      </c>
      <c r="G194" s="23" t="str">
        <f>IF(A195="X","","Qual")</f>
        <v/>
      </c>
      <c r="I194" s="35" t="s">
        <v>273</v>
      </c>
    </row>
    <row r="195" spans="1:11" x14ac:dyDescent="0.3">
      <c r="A195" s="9" t="str">
        <f>IFERROR(SEARCH("Heats",B193),"X")</f>
        <v>X</v>
      </c>
      <c r="B195" s="23">
        <v>1</v>
      </c>
      <c r="C195" s="26">
        <v>55</v>
      </c>
      <c r="D195" s="24" t="str">
        <f t="shared" ref="D195:D196" si="56">IFERROR(VLOOKUP($C195,athletes,2,FALSE)&amp;" "&amp;VLOOKUP($C195,athletes,3,FALSE),"")</f>
        <v>Samuel TUTT</v>
      </c>
      <c r="E195" s="24" t="str">
        <f t="shared" ref="E195:E196" si="57">IFERROR(VLOOKUP($C195,athletes,6,FALSE),"")</f>
        <v>Rugby &amp; Northampton AC</v>
      </c>
      <c r="F195" s="27">
        <v>15.5</v>
      </c>
      <c r="G195" s="26"/>
      <c r="I195" s="36" t="str">
        <f>IFERROR(VLOOKUP($C195,athletes,5,FALSE),"")</f>
        <v>U20 Men</v>
      </c>
      <c r="J195" s="36">
        <f>IFERROR(SEARCH(I195,$B193),"X")</f>
        <v>1</v>
      </c>
      <c r="K195" s="8" t="str">
        <f>IFERROR(VLOOKUP($C195,athletes,4,FALSE),"")</f>
        <v>M</v>
      </c>
    </row>
    <row r="196" spans="1:11" x14ac:dyDescent="0.3">
      <c r="B196" s="23">
        <v>2</v>
      </c>
      <c r="C196" s="26">
        <v>178</v>
      </c>
      <c r="D196" s="24" t="str">
        <f t="shared" si="56"/>
        <v>Jay OLEARY</v>
      </c>
      <c r="E196" s="24" t="str">
        <f t="shared" si="57"/>
        <v>Rugby &amp; Northampton AC</v>
      </c>
      <c r="F196" s="27">
        <v>15.7</v>
      </c>
      <c r="G196" s="26"/>
      <c r="I196" s="36" t="str">
        <f>IFERROR(VLOOKUP($C196,athletes,5,FALSE),"")</f>
        <v>U20 Men</v>
      </c>
      <c r="J196" s="36">
        <f>IFERROR(SEARCH(I196,$B193),"X")</f>
        <v>1</v>
      </c>
    </row>
    <row r="198" spans="1:11" x14ac:dyDescent="0.3">
      <c r="A198" s="21" t="s">
        <v>904</v>
      </c>
      <c r="B198" s="22" t="str">
        <f>VLOOKUP(A198,timetable,3,FALSE)</f>
        <v>U17 Men 100mH Final</v>
      </c>
      <c r="C198" s="23"/>
      <c r="D198" s="24"/>
      <c r="E198" s="24"/>
      <c r="F198" s="25" t="str">
        <f>IF(A200="X","","Heat "&amp;A199)</f>
        <v/>
      </c>
      <c r="G198" s="24"/>
    </row>
    <row r="199" spans="1:11" x14ac:dyDescent="0.3">
      <c r="A199" s="21">
        <v>2</v>
      </c>
      <c r="B199" s="23" t="s">
        <v>893</v>
      </c>
      <c r="C199" s="23" t="s">
        <v>892</v>
      </c>
      <c r="D199" s="24" t="s">
        <v>271</v>
      </c>
      <c r="E199" s="24" t="s">
        <v>274</v>
      </c>
      <c r="F199" s="25" t="s">
        <v>894</v>
      </c>
      <c r="G199" s="23" t="str">
        <f>IF(A200="X","","Qual")</f>
        <v/>
      </c>
      <c r="I199" s="35" t="s">
        <v>273</v>
      </c>
    </row>
    <row r="200" spans="1:11" x14ac:dyDescent="0.3">
      <c r="A200" s="9" t="str">
        <f>IFERROR(SEARCH("Heats",B198),"X")</f>
        <v>X</v>
      </c>
      <c r="B200" s="23">
        <v>1</v>
      </c>
      <c r="C200" s="26">
        <v>168</v>
      </c>
      <c r="D200" s="24" t="str">
        <f t="shared" ref="D200:D201" si="58">IFERROR(VLOOKUP($C200,athletes,2,FALSE)&amp;" "&amp;VLOOKUP($C200,athletes,3,FALSE),"")</f>
        <v>Thomas WILCOCK</v>
      </c>
      <c r="E200" s="24" t="str">
        <f t="shared" ref="E200:E201" si="59">IFERROR(VLOOKUP($C200,athletes,6,FALSE),"")</f>
        <v>Rugby &amp; Northampton AC</v>
      </c>
      <c r="F200" s="27">
        <v>14.3</v>
      </c>
      <c r="G200" s="26"/>
      <c r="I200" s="36" t="str">
        <f>IFERROR(VLOOKUP($C200,athletes,5,FALSE),"")</f>
        <v>U17 Men</v>
      </c>
      <c r="J200" s="36">
        <f>IFERROR(SEARCH(I200,$B198),"X")</f>
        <v>1</v>
      </c>
      <c r="K200" s="8" t="str">
        <f>IFERROR(VLOOKUP($C200,athletes,4,FALSE),"")</f>
        <v>M</v>
      </c>
    </row>
    <row r="201" spans="1:11" x14ac:dyDescent="0.3">
      <c r="B201" s="23">
        <v>2</v>
      </c>
      <c r="C201" s="26"/>
      <c r="D201" s="24" t="str">
        <f t="shared" si="58"/>
        <v/>
      </c>
      <c r="E201" s="24" t="str">
        <f t="shared" si="59"/>
        <v/>
      </c>
      <c r="F201" s="27"/>
      <c r="G201" s="26"/>
      <c r="I201" s="36" t="str">
        <f>IFERROR(VLOOKUP($C201,athletes,5,FALSE),"")</f>
        <v/>
      </c>
      <c r="J201" s="36">
        <f>IFERROR(SEARCH(I201,$B198),"X")</f>
        <v>1</v>
      </c>
    </row>
    <row r="203" spans="1:11" x14ac:dyDescent="0.3">
      <c r="A203" s="21" t="s">
        <v>29</v>
      </c>
      <c r="B203" s="22" t="str">
        <f>VLOOKUP(A203,timetable,3,FALSE)</f>
        <v>U13 Girls 200m Final</v>
      </c>
      <c r="C203" s="23"/>
      <c r="D203" s="24"/>
      <c r="E203" s="24"/>
      <c r="F203" s="25" t="str">
        <f>IF(A205="X","","Heat "&amp;A204)</f>
        <v/>
      </c>
      <c r="G203" s="24"/>
    </row>
    <row r="204" spans="1:11" x14ac:dyDescent="0.3">
      <c r="A204" s="21">
        <v>2</v>
      </c>
      <c r="B204" s="23" t="s">
        <v>893</v>
      </c>
      <c r="C204" s="23" t="s">
        <v>892</v>
      </c>
      <c r="D204" s="24" t="s">
        <v>271</v>
      </c>
      <c r="E204" s="24" t="s">
        <v>274</v>
      </c>
      <c r="F204" s="25" t="s">
        <v>894</v>
      </c>
      <c r="G204" s="23" t="str">
        <f>IF(A205="X","","Qual")</f>
        <v/>
      </c>
      <c r="I204" s="35" t="s">
        <v>273</v>
      </c>
    </row>
    <row r="205" spans="1:11" x14ac:dyDescent="0.3">
      <c r="A205" s="9" t="str">
        <f>IFERROR(SEARCH("Heats",B203),"X")</f>
        <v>X</v>
      </c>
      <c r="B205" s="23">
        <v>1</v>
      </c>
      <c r="C205" s="26">
        <v>91</v>
      </c>
      <c r="D205" s="24" t="str">
        <f t="shared" ref="D205:D212" si="60">IFERROR(VLOOKUP($C205,athletes,2,FALSE)&amp;" "&amp;VLOOKUP($C205,athletes,3,FALSE),"")</f>
        <v>Shanice IGHALO</v>
      </c>
      <c r="E205" s="24" t="str">
        <f t="shared" ref="E205:E212" si="61">IFERROR(VLOOKUP($C205,athletes,6,FALSE),"")</f>
        <v>Rugby &amp; Northampton AC</v>
      </c>
      <c r="F205" s="27">
        <v>27.9</v>
      </c>
      <c r="G205" s="26"/>
      <c r="I205" s="36" t="str">
        <f t="shared" ref="I205:I212" si="62">IFERROR(VLOOKUP($C205,athletes,5,FALSE),"")</f>
        <v>U13 Girls</v>
      </c>
      <c r="J205" s="36">
        <f>IFERROR(SEARCH(I205,$B203),"X")</f>
        <v>1</v>
      </c>
      <c r="K205" s="8" t="str">
        <f>IFERROR(VLOOKUP($C205,athletes,4,FALSE),"")</f>
        <v>F</v>
      </c>
    </row>
    <row r="206" spans="1:11" x14ac:dyDescent="0.3">
      <c r="B206" s="23">
        <v>2</v>
      </c>
      <c r="C206" s="26">
        <v>82</v>
      </c>
      <c r="D206" s="24" t="str">
        <f t="shared" si="60"/>
        <v>Sofia BARRETT</v>
      </c>
      <c r="E206" s="24" t="str">
        <f t="shared" si="61"/>
        <v>Corby AC</v>
      </c>
      <c r="F206" s="27">
        <v>28.3</v>
      </c>
      <c r="G206" s="26"/>
      <c r="I206" s="36" t="str">
        <f t="shared" si="62"/>
        <v>U13 Girls</v>
      </c>
      <c r="J206" s="36">
        <f>IFERROR(SEARCH(I206,$B203),"X")</f>
        <v>1</v>
      </c>
    </row>
    <row r="207" spans="1:11" x14ac:dyDescent="0.3">
      <c r="B207" s="23">
        <v>3</v>
      </c>
      <c r="C207" s="26">
        <v>203</v>
      </c>
      <c r="D207" s="24" t="str">
        <f t="shared" si="60"/>
        <v>Ava THOMAS</v>
      </c>
      <c r="E207" s="24" t="str">
        <f t="shared" si="61"/>
        <v>Rugby &amp; Northampton AC</v>
      </c>
      <c r="F207" s="27">
        <v>29.2</v>
      </c>
      <c r="G207" s="26"/>
      <c r="I207" s="36" t="str">
        <f t="shared" si="62"/>
        <v>U13 Girls</v>
      </c>
      <c r="J207" s="36">
        <f>IFERROR(SEARCH(I207,$B203),"X")</f>
        <v>1</v>
      </c>
    </row>
    <row r="208" spans="1:11" x14ac:dyDescent="0.3">
      <c r="B208" s="23">
        <v>4</v>
      </c>
      <c r="C208" s="26">
        <v>81</v>
      </c>
      <c r="D208" s="24" t="str">
        <f t="shared" si="60"/>
        <v>Jasmine ANDERSON</v>
      </c>
      <c r="E208" s="24" t="str">
        <f t="shared" si="61"/>
        <v>Kettering Town Harriers</v>
      </c>
      <c r="F208" s="27">
        <v>29.3</v>
      </c>
      <c r="G208" s="26"/>
      <c r="I208" s="36" t="str">
        <f t="shared" si="62"/>
        <v>U13 Girls</v>
      </c>
      <c r="J208" s="36">
        <f>IFERROR(SEARCH(I208,$B203),"X")</f>
        <v>1</v>
      </c>
    </row>
    <row r="209" spans="1:11" x14ac:dyDescent="0.3">
      <c r="B209" s="23">
        <v>5</v>
      </c>
      <c r="C209" s="26">
        <v>205</v>
      </c>
      <c r="D209" s="24" t="str">
        <f t="shared" si="60"/>
        <v>Lexi WILKINSON</v>
      </c>
      <c r="E209" s="24" t="str">
        <f t="shared" si="61"/>
        <v>Corby AC</v>
      </c>
      <c r="F209" s="27">
        <v>30.3</v>
      </c>
      <c r="G209" s="26"/>
      <c r="I209" s="36" t="str">
        <f t="shared" si="62"/>
        <v>U13 Girls</v>
      </c>
      <c r="J209" s="36">
        <f>IFERROR(SEARCH(I209,$B203),"X")</f>
        <v>1</v>
      </c>
    </row>
    <row r="210" spans="1:11" x14ac:dyDescent="0.3">
      <c r="B210" s="23">
        <v>6</v>
      </c>
      <c r="C210" s="26">
        <v>200</v>
      </c>
      <c r="D210" s="24" t="str">
        <f t="shared" si="60"/>
        <v>Sonal RATHOD</v>
      </c>
      <c r="E210" s="24" t="str">
        <f t="shared" si="61"/>
        <v>Kettering Town Harriers</v>
      </c>
      <c r="F210" s="27">
        <v>30.6</v>
      </c>
      <c r="G210" s="26"/>
      <c r="I210" s="36" t="str">
        <f t="shared" si="62"/>
        <v>U13 Girls</v>
      </c>
      <c r="J210" s="36">
        <f>IFERROR(SEARCH(I210,$B203),"X")</f>
        <v>1</v>
      </c>
    </row>
    <row r="211" spans="1:11" x14ac:dyDescent="0.3">
      <c r="B211" s="23">
        <v>7</v>
      </c>
      <c r="C211" s="26">
        <v>85</v>
      </c>
      <c r="D211" s="24" t="str">
        <f t="shared" si="60"/>
        <v>Amelia CARLAW</v>
      </c>
      <c r="E211" s="24" t="str">
        <f t="shared" si="61"/>
        <v>Rugby &amp; Northampton AC</v>
      </c>
      <c r="F211" s="27">
        <v>31.1</v>
      </c>
      <c r="G211" s="26"/>
      <c r="I211" s="36" t="str">
        <f t="shared" si="62"/>
        <v>U13 Girls</v>
      </c>
      <c r="J211" s="36">
        <f>IFERROR(SEARCH(I211,$B203),"X")</f>
        <v>1</v>
      </c>
    </row>
    <row r="212" spans="1:11" x14ac:dyDescent="0.3">
      <c r="B212" s="23">
        <v>8</v>
      </c>
      <c r="C212" s="26"/>
      <c r="D212" s="24" t="str">
        <f t="shared" si="60"/>
        <v/>
      </c>
      <c r="E212" s="24" t="str">
        <f t="shared" si="61"/>
        <v/>
      </c>
      <c r="F212" s="27"/>
      <c r="G212" s="26"/>
      <c r="I212" s="36" t="str">
        <f t="shared" si="62"/>
        <v/>
      </c>
      <c r="J212" s="36">
        <f>IFERROR(SEARCH(I212,$B203),"X")</f>
        <v>1</v>
      </c>
    </row>
    <row r="214" spans="1:11" x14ac:dyDescent="0.3">
      <c r="A214" s="21" t="s">
        <v>31</v>
      </c>
      <c r="B214" s="22" t="str">
        <f>VLOOKUP(A214,timetable,3,FALSE)</f>
        <v>U13 Boys 200m Final</v>
      </c>
      <c r="C214" s="23"/>
      <c r="D214" s="24"/>
      <c r="E214" s="24"/>
      <c r="F214" s="25" t="str">
        <f>IF(A216="X","","Heat "&amp;A215)</f>
        <v/>
      </c>
      <c r="G214" s="24"/>
    </row>
    <row r="215" spans="1:11" x14ac:dyDescent="0.3">
      <c r="A215" s="21">
        <v>2</v>
      </c>
      <c r="B215" s="23" t="s">
        <v>893</v>
      </c>
      <c r="C215" s="23" t="s">
        <v>892</v>
      </c>
      <c r="D215" s="24" t="s">
        <v>271</v>
      </c>
      <c r="E215" s="24" t="s">
        <v>274</v>
      </c>
      <c r="F215" s="25" t="s">
        <v>894</v>
      </c>
      <c r="G215" s="23" t="str">
        <f>IF(A216="X","","Qual")</f>
        <v/>
      </c>
      <c r="I215" s="35" t="s">
        <v>273</v>
      </c>
    </row>
    <row r="216" spans="1:11" x14ac:dyDescent="0.3">
      <c r="A216" s="9" t="str">
        <f>IFERROR(SEARCH("Heats",B214),"X")</f>
        <v>X</v>
      </c>
      <c r="B216" s="23">
        <v>1</v>
      </c>
      <c r="C216" s="26">
        <v>20</v>
      </c>
      <c r="D216" s="24" t="str">
        <f t="shared" ref="D216:D223" si="63">IFERROR(VLOOKUP($C216,athletes,2,FALSE)&amp;" "&amp;VLOOKUP($C216,athletes,3,FALSE),"")</f>
        <v>Fabian POWELL</v>
      </c>
      <c r="E216" s="24" t="str">
        <f t="shared" ref="E216:E223" si="64">IFERROR(VLOOKUP($C216,athletes,6,FALSE),"")</f>
        <v>Corby AC</v>
      </c>
      <c r="F216" s="27">
        <v>26.8</v>
      </c>
      <c r="G216" s="26"/>
      <c r="I216" s="36" t="str">
        <f t="shared" ref="I216:I223" si="65">IFERROR(VLOOKUP($C216,athletes,5,FALSE),"")</f>
        <v>U13 Boys</v>
      </c>
      <c r="J216" s="36">
        <f>IFERROR(SEARCH(I216,$B214),"X")</f>
        <v>1</v>
      </c>
      <c r="K216" s="8" t="str">
        <f>IFERROR(VLOOKUP($C216,athletes,4,FALSE),"")</f>
        <v>M</v>
      </c>
    </row>
    <row r="217" spans="1:11" x14ac:dyDescent="0.3">
      <c r="B217" s="23">
        <v>2</v>
      </c>
      <c r="C217" s="26">
        <v>11</v>
      </c>
      <c r="D217" s="24" t="str">
        <f t="shared" si="63"/>
        <v>Jacob ASHER-RELF</v>
      </c>
      <c r="E217" s="24" t="str">
        <f t="shared" si="64"/>
        <v>Kettering Town Harriers</v>
      </c>
      <c r="F217" s="27">
        <v>27.9</v>
      </c>
      <c r="G217" s="26"/>
      <c r="I217" s="36" t="str">
        <f t="shared" si="65"/>
        <v>U13 Boys</v>
      </c>
      <c r="J217" s="36">
        <f>IFERROR(SEARCH(I217,$B214),"X")</f>
        <v>1</v>
      </c>
    </row>
    <row r="218" spans="1:11" x14ac:dyDescent="0.3">
      <c r="B218" s="23">
        <v>3</v>
      </c>
      <c r="C218" s="26">
        <v>25</v>
      </c>
      <c r="D218" s="24" t="str">
        <f t="shared" si="63"/>
        <v>Arthur TILT</v>
      </c>
      <c r="E218" s="24" t="str">
        <f t="shared" si="64"/>
        <v>Rugby &amp; Northampton AC</v>
      </c>
      <c r="F218" s="27">
        <v>28.3</v>
      </c>
      <c r="G218" s="26"/>
      <c r="I218" s="36" t="str">
        <f t="shared" si="65"/>
        <v>U13 Boys</v>
      </c>
      <c r="J218" s="36">
        <f>IFERROR(SEARCH(I218,$B214),"X")</f>
        <v>1</v>
      </c>
    </row>
    <row r="219" spans="1:11" x14ac:dyDescent="0.3">
      <c r="B219" s="23">
        <v>4</v>
      </c>
      <c r="C219" s="26">
        <v>22</v>
      </c>
      <c r="D219" s="24" t="str">
        <f t="shared" si="63"/>
        <v>William ROBERTSON</v>
      </c>
      <c r="E219" s="24" t="str">
        <f t="shared" si="64"/>
        <v>Kettering Town Harriers</v>
      </c>
      <c r="F219" s="27">
        <v>28.7</v>
      </c>
      <c r="G219" s="26"/>
      <c r="I219" s="36" t="str">
        <f t="shared" si="65"/>
        <v>U13 Boys</v>
      </c>
      <c r="J219" s="36">
        <f>IFERROR(SEARCH(I219,$B214),"X")</f>
        <v>1</v>
      </c>
    </row>
    <row r="220" spans="1:11" x14ac:dyDescent="0.3">
      <c r="B220" s="23">
        <v>5</v>
      </c>
      <c r="C220" s="26">
        <v>24</v>
      </c>
      <c r="D220" s="24" t="str">
        <f t="shared" si="63"/>
        <v>Louis STARR</v>
      </c>
      <c r="E220" s="24" t="str">
        <f t="shared" si="64"/>
        <v>Rugby &amp; Northampton AC</v>
      </c>
      <c r="F220" s="27">
        <v>29.5</v>
      </c>
      <c r="G220" s="26"/>
      <c r="I220" s="36" t="str">
        <f t="shared" si="65"/>
        <v>U13 Boys</v>
      </c>
      <c r="J220" s="36">
        <f>IFERROR(SEARCH(I220,$B214),"X")</f>
        <v>1</v>
      </c>
    </row>
    <row r="221" spans="1:11" x14ac:dyDescent="0.3">
      <c r="B221" s="23">
        <v>6</v>
      </c>
      <c r="C221" s="26">
        <v>21</v>
      </c>
      <c r="D221" s="24" t="str">
        <f t="shared" si="63"/>
        <v>Kaiden RAMSAY</v>
      </c>
      <c r="E221" s="24" t="str">
        <f t="shared" si="64"/>
        <v>Kettering Town Harriers</v>
      </c>
      <c r="F221" s="27">
        <v>29.9</v>
      </c>
      <c r="G221" s="26"/>
      <c r="I221" s="36" t="str">
        <f t="shared" si="65"/>
        <v>U13 Boys</v>
      </c>
      <c r="J221" s="36">
        <f>IFERROR(SEARCH(I221,$B214),"X")</f>
        <v>1</v>
      </c>
    </row>
    <row r="222" spans="1:11" x14ac:dyDescent="0.3">
      <c r="B222" s="23">
        <v>7</v>
      </c>
      <c r="C222" s="26">
        <v>17</v>
      </c>
      <c r="D222" s="24" t="str">
        <f t="shared" si="63"/>
        <v>Brandon KWEI-TAGOE</v>
      </c>
      <c r="E222" s="24" t="str">
        <f t="shared" si="64"/>
        <v>Kettering Town Harriers</v>
      </c>
      <c r="F222" s="27">
        <v>30.4</v>
      </c>
      <c r="G222" s="26"/>
      <c r="I222" s="36" t="str">
        <f t="shared" si="65"/>
        <v>U13 Boys</v>
      </c>
      <c r="J222" s="36">
        <f>IFERROR(SEARCH(I222,$B214),"X")</f>
        <v>1</v>
      </c>
    </row>
    <row r="223" spans="1:11" x14ac:dyDescent="0.3">
      <c r="B223" s="23">
        <v>8</v>
      </c>
      <c r="C223" s="26">
        <v>18</v>
      </c>
      <c r="D223" s="24" t="str">
        <f t="shared" si="63"/>
        <v>Jack MILSOM</v>
      </c>
      <c r="E223" s="24" t="str">
        <f t="shared" si="64"/>
        <v>Daventry AAC</v>
      </c>
      <c r="F223" s="27">
        <v>30.9</v>
      </c>
      <c r="G223" s="26"/>
      <c r="I223" s="36" t="str">
        <f t="shared" si="65"/>
        <v>U13 Boys</v>
      </c>
      <c r="J223" s="36">
        <f>IFERROR(SEARCH(I223,$B214),"X")</f>
        <v>1</v>
      </c>
    </row>
    <row r="225" spans="1:11" x14ac:dyDescent="0.3">
      <c r="A225" s="21" t="s">
        <v>33</v>
      </c>
      <c r="B225" s="22" t="str">
        <f>VLOOKUP(A225,timetable,3,FALSE)</f>
        <v>U15 Girls 200m Final</v>
      </c>
      <c r="C225" s="23"/>
      <c r="D225" s="24"/>
      <c r="E225" s="24"/>
      <c r="F225" s="25" t="str">
        <f>IF(A227="X","","Heat "&amp;A226)</f>
        <v/>
      </c>
      <c r="G225" s="24"/>
    </row>
    <row r="226" spans="1:11" x14ac:dyDescent="0.3">
      <c r="A226" s="21">
        <v>2</v>
      </c>
      <c r="B226" s="23" t="s">
        <v>893</v>
      </c>
      <c r="C226" s="23" t="s">
        <v>892</v>
      </c>
      <c r="D226" s="24" t="s">
        <v>271</v>
      </c>
      <c r="E226" s="24" t="s">
        <v>274</v>
      </c>
      <c r="F226" s="25" t="s">
        <v>894</v>
      </c>
      <c r="G226" s="23" t="str">
        <f>IF(A227="X","","Qual")</f>
        <v/>
      </c>
      <c r="I226" s="35" t="s">
        <v>273</v>
      </c>
    </row>
    <row r="227" spans="1:11" x14ac:dyDescent="0.3">
      <c r="A227" s="9" t="str">
        <f>IFERROR(SEARCH("Heats",B225),"X")</f>
        <v>X</v>
      </c>
      <c r="B227" s="23">
        <v>1</v>
      </c>
      <c r="C227" s="26">
        <v>209</v>
      </c>
      <c r="D227" s="24" t="str">
        <f t="shared" ref="D227:D234" si="66">IFERROR(VLOOKUP($C227,athletes,2,FALSE)&amp;" "&amp;VLOOKUP($C227,athletes,3,FALSE),"")</f>
        <v>Etienne MAUGHAN</v>
      </c>
      <c r="E227" s="24" t="str">
        <f t="shared" ref="E227:E234" si="67">IFERROR(VLOOKUP($C227,athletes,6,FALSE),"")</f>
        <v>Bedford &amp; County AC</v>
      </c>
      <c r="F227" s="27">
        <v>25.7</v>
      </c>
      <c r="G227" s="26" t="s">
        <v>913</v>
      </c>
      <c r="I227" s="36" t="str">
        <f t="shared" ref="I227:I234" si="68">IFERROR(VLOOKUP($C227,athletes,5,FALSE),"")</f>
        <v>U15 Girls</v>
      </c>
      <c r="J227" s="36">
        <f>IFERROR(SEARCH(I227,$B225),"X")</f>
        <v>1</v>
      </c>
      <c r="K227" s="8" t="str">
        <f>IFERROR(VLOOKUP($C227,athletes,4,FALSE),"")</f>
        <v>F</v>
      </c>
    </row>
    <row r="228" spans="1:11" x14ac:dyDescent="0.3">
      <c r="B228" s="23">
        <v>2</v>
      </c>
      <c r="C228" s="26">
        <v>208</v>
      </c>
      <c r="D228" s="24" t="str">
        <f t="shared" si="66"/>
        <v>Cynthia IKE</v>
      </c>
      <c r="E228" s="24" t="str">
        <f t="shared" si="67"/>
        <v>Kettering Town Harriers</v>
      </c>
      <c r="F228" s="27">
        <v>26.6</v>
      </c>
      <c r="G228" s="26"/>
      <c r="I228" s="36" t="str">
        <f t="shared" si="68"/>
        <v>U15 Girls</v>
      </c>
      <c r="J228" s="36">
        <f>IFERROR(SEARCH(I228,$B225),"X")</f>
        <v>1</v>
      </c>
    </row>
    <row r="229" spans="1:11" x14ac:dyDescent="0.3">
      <c r="B229" s="23">
        <v>3</v>
      </c>
      <c r="C229" s="26">
        <v>206</v>
      </c>
      <c r="D229" s="24" t="str">
        <f t="shared" si="66"/>
        <v>Georgia CORCORAN</v>
      </c>
      <c r="E229" s="24" t="str">
        <f t="shared" si="67"/>
        <v>Silson AC</v>
      </c>
      <c r="F229" s="27">
        <v>28.7</v>
      </c>
      <c r="G229" s="26"/>
      <c r="I229" s="36" t="str">
        <f t="shared" si="68"/>
        <v>U15 Girls</v>
      </c>
      <c r="J229" s="36">
        <f>IFERROR(SEARCH(I229,$B225),"X")</f>
        <v>1</v>
      </c>
    </row>
    <row r="230" spans="1:11" x14ac:dyDescent="0.3">
      <c r="B230" s="23">
        <v>4</v>
      </c>
      <c r="C230" s="26">
        <v>217</v>
      </c>
      <c r="D230" s="24" t="str">
        <f t="shared" si="66"/>
        <v>Katie SCOTT</v>
      </c>
      <c r="E230" s="24" t="str">
        <f t="shared" si="67"/>
        <v>Rugby &amp; Northampton AC</v>
      </c>
      <c r="F230" s="27">
        <v>29.3</v>
      </c>
      <c r="G230" s="26"/>
      <c r="I230" s="36" t="str">
        <f t="shared" si="68"/>
        <v>U15 Girls</v>
      </c>
      <c r="J230" s="36">
        <f>IFERROR(SEARCH(I230,$B225),"X")</f>
        <v>1</v>
      </c>
    </row>
    <row r="231" spans="1:11" x14ac:dyDescent="0.3">
      <c r="B231" s="23">
        <v>5</v>
      </c>
      <c r="C231" s="26">
        <v>220</v>
      </c>
      <c r="D231" s="24" t="str">
        <f t="shared" si="66"/>
        <v>Abigail THAYANITHY</v>
      </c>
      <c r="E231" s="24" t="str">
        <f t="shared" si="67"/>
        <v>Rugby &amp; Northampton AC</v>
      </c>
      <c r="F231" s="27">
        <v>30.2</v>
      </c>
      <c r="G231" s="26"/>
      <c r="I231" s="36" t="str">
        <f t="shared" si="68"/>
        <v>U15 Girls</v>
      </c>
      <c r="J231" s="36">
        <f>IFERROR(SEARCH(I231,$B225),"X")</f>
        <v>1</v>
      </c>
    </row>
    <row r="232" spans="1:11" x14ac:dyDescent="0.3">
      <c r="B232" s="23">
        <v>6</v>
      </c>
      <c r="C232" s="26">
        <v>219</v>
      </c>
      <c r="D232" s="24" t="str">
        <f t="shared" si="66"/>
        <v>Isabel SUMNER</v>
      </c>
      <c r="E232" s="24" t="str">
        <f t="shared" si="67"/>
        <v>Silson AC</v>
      </c>
      <c r="F232" s="27">
        <v>30.9</v>
      </c>
      <c r="G232" s="26"/>
      <c r="I232" s="36" t="str">
        <f t="shared" si="68"/>
        <v>U15 Girls</v>
      </c>
      <c r="J232" s="36">
        <f>IFERROR(SEARCH(I232,$B225),"X")</f>
        <v>1</v>
      </c>
    </row>
    <row r="233" spans="1:11" x14ac:dyDescent="0.3">
      <c r="B233" s="23">
        <v>7</v>
      </c>
      <c r="C233" s="26">
        <v>216</v>
      </c>
      <c r="D233" s="24" t="str">
        <f t="shared" si="66"/>
        <v>Aliyah SALAU</v>
      </c>
      <c r="E233" s="24" t="str">
        <f t="shared" si="67"/>
        <v>Corby AC</v>
      </c>
      <c r="F233" s="27">
        <v>31</v>
      </c>
      <c r="G233" s="26"/>
      <c r="I233" s="36" t="str">
        <f t="shared" si="68"/>
        <v>U15 Girls</v>
      </c>
      <c r="J233" s="36">
        <f>IFERROR(SEARCH(I233,$B225),"X")</f>
        <v>1</v>
      </c>
    </row>
    <row r="234" spans="1:11" x14ac:dyDescent="0.3">
      <c r="B234" s="23">
        <v>8</v>
      </c>
      <c r="C234" s="26">
        <v>207</v>
      </c>
      <c r="D234" s="24" t="str">
        <f t="shared" si="66"/>
        <v>Amy HARRIS</v>
      </c>
      <c r="E234" s="24" t="str">
        <f t="shared" si="67"/>
        <v>Silson AC</v>
      </c>
      <c r="F234" s="27">
        <v>31.6</v>
      </c>
      <c r="G234" s="26"/>
      <c r="I234" s="36" t="str">
        <f t="shared" si="68"/>
        <v>U15 Girls</v>
      </c>
      <c r="J234" s="36">
        <f>IFERROR(SEARCH(I234,$B225),"X")</f>
        <v>1</v>
      </c>
    </row>
    <row r="236" spans="1:11" x14ac:dyDescent="0.3">
      <c r="A236" s="21" t="s">
        <v>35</v>
      </c>
      <c r="B236" s="22" t="str">
        <f>VLOOKUP(A236,timetable,3,FALSE)</f>
        <v>U15 Boys 200m Final</v>
      </c>
      <c r="C236" s="23"/>
      <c r="D236" s="24"/>
      <c r="E236" s="24"/>
      <c r="F236" s="25" t="str">
        <f>IF(A238="X","","Heat "&amp;A237)</f>
        <v/>
      </c>
      <c r="G236" s="24"/>
    </row>
    <row r="237" spans="1:11" x14ac:dyDescent="0.3">
      <c r="A237" s="21">
        <v>2</v>
      </c>
      <c r="B237" s="23" t="s">
        <v>893</v>
      </c>
      <c r="C237" s="23" t="s">
        <v>892</v>
      </c>
      <c r="D237" s="24" t="s">
        <v>271</v>
      </c>
      <c r="E237" s="24" t="s">
        <v>274</v>
      </c>
      <c r="F237" s="25" t="s">
        <v>894</v>
      </c>
      <c r="G237" s="23" t="str">
        <f>IF(A238="X","","Qual")</f>
        <v/>
      </c>
      <c r="I237" s="35" t="s">
        <v>273</v>
      </c>
    </row>
    <row r="238" spans="1:11" x14ac:dyDescent="0.3">
      <c r="A238" s="9" t="str">
        <f>IFERROR(SEARCH("Heats",B236),"X")</f>
        <v>X</v>
      </c>
      <c r="B238" s="23">
        <v>1</v>
      </c>
      <c r="C238" s="26">
        <v>35</v>
      </c>
      <c r="D238" s="24" t="str">
        <f t="shared" ref="D238:D245" si="69">IFERROR(VLOOKUP($C238,athletes,2,FALSE)&amp;" "&amp;VLOOKUP($C238,athletes,3,FALSE),"")</f>
        <v>Elliott POWELL</v>
      </c>
      <c r="E238" s="24" t="str">
        <f t="shared" ref="E238:E245" si="70">IFERROR(VLOOKUP($C238,athletes,6,FALSE),"")</f>
        <v>Corby AC</v>
      </c>
      <c r="F238" s="27">
        <v>25.1</v>
      </c>
      <c r="G238" s="26"/>
      <c r="I238" s="36" t="str">
        <f t="shared" ref="I238:I245" si="71">IFERROR(VLOOKUP($C238,athletes,5,FALSE),"")</f>
        <v>U15 Boys</v>
      </c>
      <c r="J238" s="36">
        <f>IFERROR(SEARCH(I238,$B236),"X")</f>
        <v>1</v>
      </c>
      <c r="K238" s="8" t="str">
        <f>IFERROR(VLOOKUP($C238,athletes,4,FALSE),"")</f>
        <v>M</v>
      </c>
    </row>
    <row r="239" spans="1:11" x14ac:dyDescent="0.3">
      <c r="B239" s="23">
        <v>2</v>
      </c>
      <c r="C239" s="26">
        <v>36</v>
      </c>
      <c r="D239" s="24" t="str">
        <f t="shared" si="69"/>
        <v>Cole SINNOTT</v>
      </c>
      <c r="E239" s="24" t="str">
        <f t="shared" si="70"/>
        <v>Kettering Town Harriers</v>
      </c>
      <c r="F239" s="27">
        <v>25.4</v>
      </c>
      <c r="G239" s="26"/>
      <c r="I239" s="36" t="str">
        <f t="shared" si="71"/>
        <v>U15 Boys</v>
      </c>
      <c r="J239" s="36">
        <f>IFERROR(SEARCH(I239,$B236),"X")</f>
        <v>1</v>
      </c>
    </row>
    <row r="240" spans="1:11" x14ac:dyDescent="0.3">
      <c r="B240" s="23">
        <v>3</v>
      </c>
      <c r="C240" s="26">
        <v>27</v>
      </c>
      <c r="D240" s="24" t="str">
        <f t="shared" si="69"/>
        <v>Eoin BEEVERS</v>
      </c>
      <c r="E240" s="24" t="str">
        <f t="shared" si="70"/>
        <v>Daventry AAC</v>
      </c>
      <c r="F240" s="27">
        <v>25.9</v>
      </c>
      <c r="G240" s="26"/>
      <c r="I240" s="36" t="str">
        <f t="shared" si="71"/>
        <v>U15 Boys</v>
      </c>
      <c r="J240" s="36">
        <f>IFERROR(SEARCH(I240,$B236),"X")</f>
        <v>1</v>
      </c>
    </row>
    <row r="241" spans="1:11" x14ac:dyDescent="0.3">
      <c r="B241" s="23">
        <v>4</v>
      </c>
      <c r="C241" s="26">
        <v>32</v>
      </c>
      <c r="D241" s="24" t="str">
        <f t="shared" si="69"/>
        <v>Adam JAWAD</v>
      </c>
      <c r="E241" s="24" t="str">
        <f t="shared" si="70"/>
        <v>Kettering Town Harriers</v>
      </c>
      <c r="F241" s="27">
        <v>26</v>
      </c>
      <c r="G241" s="26"/>
      <c r="I241" s="36" t="str">
        <f t="shared" si="71"/>
        <v>U15 Boys</v>
      </c>
      <c r="J241" s="36">
        <f>IFERROR(SEARCH(I241,$B236),"X")</f>
        <v>1</v>
      </c>
    </row>
    <row r="242" spans="1:11" x14ac:dyDescent="0.3">
      <c r="B242" s="23">
        <v>5</v>
      </c>
      <c r="C242" s="26">
        <v>30</v>
      </c>
      <c r="D242" s="24" t="str">
        <f t="shared" si="69"/>
        <v>Kaiyuki CRISP</v>
      </c>
      <c r="E242" s="24" t="str">
        <f t="shared" si="70"/>
        <v>Rugby &amp; Northampton AC</v>
      </c>
      <c r="F242" s="27">
        <v>27.2</v>
      </c>
      <c r="G242" s="26"/>
      <c r="I242" s="36" t="str">
        <f t="shared" si="71"/>
        <v>U15 Boys</v>
      </c>
      <c r="J242" s="36">
        <f>IFERROR(SEARCH(I242,$B236),"X")</f>
        <v>1</v>
      </c>
    </row>
    <row r="243" spans="1:11" x14ac:dyDescent="0.3">
      <c r="B243" s="23">
        <v>6</v>
      </c>
      <c r="C243" s="26">
        <v>37</v>
      </c>
      <c r="D243" s="24" t="str">
        <f t="shared" si="69"/>
        <v>Finlay SMITH</v>
      </c>
      <c r="E243" s="24" t="str">
        <f t="shared" si="70"/>
        <v>Rugby &amp; Northampton AC</v>
      </c>
      <c r="F243" s="27">
        <v>28.1</v>
      </c>
      <c r="G243" s="26"/>
      <c r="I243" s="36" t="str">
        <f t="shared" si="71"/>
        <v>U15 Boys</v>
      </c>
      <c r="J243" s="36">
        <f>IFERROR(SEARCH(I243,$B236),"X")</f>
        <v>1</v>
      </c>
    </row>
    <row r="244" spans="1:11" x14ac:dyDescent="0.3">
      <c r="B244" s="23">
        <v>7</v>
      </c>
      <c r="C244" s="26"/>
      <c r="D244" s="24" t="str">
        <f t="shared" si="69"/>
        <v/>
      </c>
      <c r="E244" s="24" t="str">
        <f t="shared" si="70"/>
        <v/>
      </c>
      <c r="F244" s="27"/>
      <c r="G244" s="26"/>
      <c r="I244" s="36" t="str">
        <f t="shared" si="71"/>
        <v/>
      </c>
      <c r="J244" s="36">
        <f>IFERROR(SEARCH(I244,$B236),"X")</f>
        <v>1</v>
      </c>
    </row>
    <row r="245" spans="1:11" x14ac:dyDescent="0.3">
      <c r="B245" s="23">
        <v>8</v>
      </c>
      <c r="C245" s="26"/>
      <c r="D245" s="24" t="str">
        <f t="shared" si="69"/>
        <v/>
      </c>
      <c r="E245" s="24" t="str">
        <f t="shared" si="70"/>
        <v/>
      </c>
      <c r="F245" s="27"/>
      <c r="G245" s="26"/>
      <c r="I245" s="36" t="str">
        <f t="shared" si="71"/>
        <v/>
      </c>
      <c r="J245" s="36">
        <f>IFERROR(SEARCH(I245,$B236),"X")</f>
        <v>1</v>
      </c>
    </row>
    <row r="247" spans="1:11" x14ac:dyDescent="0.3">
      <c r="A247" s="21" t="s">
        <v>37</v>
      </c>
      <c r="B247" s="22" t="str">
        <f>VLOOKUP(A247,timetable,3,FALSE)</f>
        <v>U17 Women 200m Final</v>
      </c>
      <c r="C247" s="23"/>
      <c r="D247" s="24"/>
      <c r="E247" s="24"/>
      <c r="F247" s="25" t="str">
        <f>IF(A249="X","","Heat "&amp;A248)</f>
        <v/>
      </c>
      <c r="G247" s="24"/>
    </row>
    <row r="248" spans="1:11" x14ac:dyDescent="0.3">
      <c r="A248" s="21">
        <v>2</v>
      </c>
      <c r="B248" s="23" t="s">
        <v>893</v>
      </c>
      <c r="C248" s="23" t="s">
        <v>892</v>
      </c>
      <c r="D248" s="24" t="s">
        <v>271</v>
      </c>
      <c r="E248" s="24" t="s">
        <v>274</v>
      </c>
      <c r="F248" s="25" t="s">
        <v>894</v>
      </c>
      <c r="G248" s="23" t="str">
        <f>IF(A249="X","","Qual")</f>
        <v/>
      </c>
      <c r="I248" s="35" t="s">
        <v>273</v>
      </c>
    </row>
    <row r="249" spans="1:11" x14ac:dyDescent="0.3">
      <c r="A249" s="9" t="str">
        <f>IFERROR(SEARCH("Heats",B247),"X")</f>
        <v>X</v>
      </c>
      <c r="B249" s="23">
        <v>1</v>
      </c>
      <c r="C249" s="26">
        <v>230</v>
      </c>
      <c r="D249" s="24" t="str">
        <f t="shared" ref="D249:D256" si="72">IFERROR(VLOOKUP($C249,athletes,2,FALSE)&amp;" "&amp;VLOOKUP($C249,athletes,3,FALSE),"")</f>
        <v>Erin HEALY</v>
      </c>
      <c r="E249" s="24" t="str">
        <f t="shared" ref="E249:E256" si="73">IFERROR(VLOOKUP($C249,athletes,6,FALSE),"")</f>
        <v>Kettering Town Harriers</v>
      </c>
      <c r="F249" s="27">
        <v>26.6</v>
      </c>
      <c r="G249" s="26"/>
      <c r="I249" s="36" t="str">
        <f t="shared" ref="I249:I256" si="74">IFERROR(VLOOKUP($C249,athletes,5,FALSE),"")</f>
        <v>U17 Women</v>
      </c>
      <c r="J249" s="36">
        <f>IFERROR(SEARCH(I249,$B247),"X")</f>
        <v>1</v>
      </c>
      <c r="K249" s="8" t="str">
        <f>IFERROR(VLOOKUP($C249,athletes,4,FALSE),"")</f>
        <v>F</v>
      </c>
    </row>
    <row r="250" spans="1:11" x14ac:dyDescent="0.3">
      <c r="B250" s="23">
        <v>2</v>
      </c>
      <c r="C250" s="26">
        <v>224</v>
      </c>
      <c r="D250" s="24" t="str">
        <f t="shared" si="72"/>
        <v>Alex BEALE</v>
      </c>
      <c r="E250" s="24" t="str">
        <f t="shared" si="73"/>
        <v>Kettering Town Harriers</v>
      </c>
      <c r="F250" s="27">
        <v>26.6</v>
      </c>
      <c r="G250" s="26"/>
      <c r="I250" s="36" t="str">
        <f t="shared" si="74"/>
        <v>U17 Women</v>
      </c>
      <c r="J250" s="36">
        <f>IFERROR(SEARCH(I250,$B247),"X")</f>
        <v>1</v>
      </c>
    </row>
    <row r="251" spans="1:11" x14ac:dyDescent="0.3">
      <c r="B251" s="23">
        <v>3</v>
      </c>
      <c r="C251" s="26">
        <v>232</v>
      </c>
      <c r="D251" s="24" t="str">
        <f t="shared" si="72"/>
        <v>Lauren MCMULLEN</v>
      </c>
      <c r="E251" s="24" t="str">
        <f t="shared" si="73"/>
        <v>Corby AC</v>
      </c>
      <c r="F251" s="27">
        <v>26.9</v>
      </c>
      <c r="G251" s="26"/>
      <c r="I251" s="36" t="str">
        <f t="shared" si="74"/>
        <v>U17 Women</v>
      </c>
      <c r="J251" s="36">
        <f>IFERROR(SEARCH(I251,$B247),"X")</f>
        <v>1</v>
      </c>
    </row>
    <row r="252" spans="1:11" x14ac:dyDescent="0.3">
      <c r="B252" s="23">
        <v>4</v>
      </c>
      <c r="C252" s="26">
        <v>231</v>
      </c>
      <c r="D252" s="24" t="str">
        <f t="shared" si="72"/>
        <v>Berny KWEI-TAGOE</v>
      </c>
      <c r="E252" s="24" t="str">
        <f t="shared" si="73"/>
        <v>Kettering Town Harriers</v>
      </c>
      <c r="F252" s="27">
        <v>27.3</v>
      </c>
      <c r="G252" s="26"/>
      <c r="I252" s="36" t="str">
        <f t="shared" si="74"/>
        <v>U17 Women</v>
      </c>
      <c r="J252" s="36">
        <f>IFERROR(SEARCH(I252,$B247),"X")</f>
        <v>1</v>
      </c>
    </row>
    <row r="253" spans="1:11" x14ac:dyDescent="0.3">
      <c r="B253" s="23">
        <v>5</v>
      </c>
      <c r="C253" s="26">
        <v>227</v>
      </c>
      <c r="D253" s="24" t="str">
        <f t="shared" si="72"/>
        <v>Annabelle CLOTWORTHY</v>
      </c>
      <c r="E253" s="24" t="str">
        <f t="shared" si="73"/>
        <v>Kettering Town Harriers</v>
      </c>
      <c r="F253" s="27">
        <v>28.2</v>
      </c>
      <c r="G253" s="26"/>
      <c r="I253" s="36" t="str">
        <f t="shared" si="74"/>
        <v>U17 Women</v>
      </c>
      <c r="J253" s="36">
        <f>IFERROR(SEARCH(I253,$B247),"X")</f>
        <v>1</v>
      </c>
    </row>
    <row r="254" spans="1:11" x14ac:dyDescent="0.3">
      <c r="B254" s="23">
        <v>6</v>
      </c>
      <c r="C254" s="26">
        <v>229</v>
      </c>
      <c r="D254" s="24" t="str">
        <f t="shared" si="72"/>
        <v>Harmony HART</v>
      </c>
      <c r="E254" s="24" t="str">
        <f t="shared" si="73"/>
        <v>Kettering Town Harriers</v>
      </c>
      <c r="F254" s="27">
        <v>28.4</v>
      </c>
      <c r="G254" s="26"/>
      <c r="I254" s="36" t="str">
        <f t="shared" si="74"/>
        <v>U17 Women</v>
      </c>
      <c r="J254" s="36">
        <f>IFERROR(SEARCH(I254,$B247),"X")</f>
        <v>1</v>
      </c>
    </row>
    <row r="255" spans="1:11" x14ac:dyDescent="0.3">
      <c r="B255" s="23">
        <v>7</v>
      </c>
      <c r="C255" s="26">
        <v>226</v>
      </c>
      <c r="D255" s="24" t="str">
        <f t="shared" si="72"/>
        <v>Matilda BRAITHWAITE</v>
      </c>
      <c r="E255" s="24" t="str">
        <f t="shared" si="73"/>
        <v>Kettering Town Harriers</v>
      </c>
      <c r="F255" s="27">
        <v>29.3</v>
      </c>
      <c r="G255" s="26"/>
      <c r="I255" s="36" t="str">
        <f t="shared" si="74"/>
        <v>U17 Women</v>
      </c>
      <c r="J255" s="36">
        <f>IFERROR(SEARCH(I255,$B247),"X")</f>
        <v>1</v>
      </c>
    </row>
    <row r="256" spans="1:11" x14ac:dyDescent="0.3">
      <c r="B256" s="23">
        <v>8</v>
      </c>
      <c r="C256" s="26">
        <v>228</v>
      </c>
      <c r="D256" s="24" t="str">
        <f t="shared" si="72"/>
        <v>Niamh DAVERN</v>
      </c>
      <c r="E256" s="24" t="str">
        <f t="shared" si="73"/>
        <v>Wellingborough &amp; District AC</v>
      </c>
      <c r="F256" s="27">
        <v>30.6</v>
      </c>
      <c r="G256" s="26"/>
      <c r="I256" s="36" t="str">
        <f t="shared" si="74"/>
        <v>U17 Women</v>
      </c>
      <c r="J256" s="36">
        <f>IFERROR(SEARCH(I256,$B247),"X")</f>
        <v>1</v>
      </c>
    </row>
    <row r="258" spans="1:11" x14ac:dyDescent="0.3">
      <c r="A258" s="21" t="s">
        <v>39</v>
      </c>
      <c r="B258" s="22" t="str">
        <f>VLOOKUP(A258,timetable,3,FALSE)</f>
        <v>U17 Men 200m Final</v>
      </c>
      <c r="C258" s="23"/>
      <c r="D258" s="24"/>
      <c r="E258" s="24"/>
      <c r="F258" s="25" t="str">
        <f>IF(A260="X","","Heat "&amp;A259)</f>
        <v/>
      </c>
      <c r="G258" s="24"/>
    </row>
    <row r="259" spans="1:11" x14ac:dyDescent="0.3">
      <c r="A259" s="21">
        <v>2</v>
      </c>
      <c r="B259" s="23" t="s">
        <v>893</v>
      </c>
      <c r="C259" s="23" t="s">
        <v>892</v>
      </c>
      <c r="D259" s="24" t="s">
        <v>271</v>
      </c>
      <c r="E259" s="24" t="s">
        <v>274</v>
      </c>
      <c r="F259" s="25" t="s">
        <v>894</v>
      </c>
      <c r="G259" s="23" t="str">
        <f>IF(A260="X","","Qual")</f>
        <v/>
      </c>
      <c r="I259" s="35" t="s">
        <v>273</v>
      </c>
    </row>
    <row r="260" spans="1:11" x14ac:dyDescent="0.3">
      <c r="A260" s="9" t="str">
        <f>IFERROR(SEARCH("Heats",B258),"X")</f>
        <v>X</v>
      </c>
      <c r="B260" s="23">
        <v>1</v>
      </c>
      <c r="C260" s="26">
        <v>46</v>
      </c>
      <c r="D260" s="24" t="str">
        <f t="shared" ref="D260:D267" si="75">IFERROR(VLOOKUP($C260,athletes,2,FALSE)&amp;" "&amp;VLOOKUP($C260,athletes,3,FALSE),"")</f>
        <v>Bailey SWIFT</v>
      </c>
      <c r="E260" s="24" t="str">
        <f t="shared" ref="E260:E267" si="76">IFERROR(VLOOKUP($C260,athletes,6,FALSE),"")</f>
        <v>Rugby &amp; Northampton AC</v>
      </c>
      <c r="F260" s="27">
        <v>22.5</v>
      </c>
      <c r="G260" s="26"/>
      <c r="I260" s="36" t="str">
        <f t="shared" ref="I260:I267" si="77">IFERROR(VLOOKUP($C260,athletes,5,FALSE),"")</f>
        <v>U17 Men</v>
      </c>
      <c r="J260" s="36">
        <f>IFERROR(SEARCH(I260,$B258),"X")</f>
        <v>1</v>
      </c>
      <c r="K260" s="8" t="str">
        <f>IFERROR(VLOOKUP($C260,athletes,4,FALSE),"")</f>
        <v>M</v>
      </c>
    </row>
    <row r="261" spans="1:11" x14ac:dyDescent="0.3">
      <c r="B261" s="23">
        <v>2</v>
      </c>
      <c r="C261" s="26">
        <v>39</v>
      </c>
      <c r="D261" s="24" t="str">
        <f t="shared" si="75"/>
        <v>Joe BRADLEY</v>
      </c>
      <c r="E261" s="24" t="str">
        <f t="shared" si="76"/>
        <v>Kettering Town Harriers</v>
      </c>
      <c r="F261" s="27">
        <v>23.3</v>
      </c>
      <c r="G261" s="26"/>
      <c r="I261" s="36" t="str">
        <f t="shared" si="77"/>
        <v>U17 Men</v>
      </c>
      <c r="J261" s="36">
        <f>IFERROR(SEARCH(I261,$B258),"X")</f>
        <v>1</v>
      </c>
    </row>
    <row r="262" spans="1:11" x14ac:dyDescent="0.3">
      <c r="B262" s="23">
        <v>3</v>
      </c>
      <c r="C262" s="26">
        <v>42</v>
      </c>
      <c r="D262" s="24" t="str">
        <f t="shared" si="75"/>
        <v>Will DEAN</v>
      </c>
      <c r="E262" s="24" t="str">
        <f t="shared" si="76"/>
        <v>Rugby &amp; Northampton AC</v>
      </c>
      <c r="F262" s="27">
        <v>23.9</v>
      </c>
      <c r="G262" s="26"/>
      <c r="I262" s="36" t="str">
        <f t="shared" si="77"/>
        <v>U17 Men</v>
      </c>
      <c r="J262" s="36">
        <f>IFERROR(SEARCH(I262,$B258),"X")</f>
        <v>1</v>
      </c>
    </row>
    <row r="263" spans="1:11" x14ac:dyDescent="0.3">
      <c r="B263" s="23">
        <v>4</v>
      </c>
      <c r="C263" s="26">
        <v>45</v>
      </c>
      <c r="D263" s="24" t="str">
        <f t="shared" si="75"/>
        <v>Alfie SANDERSON</v>
      </c>
      <c r="E263" s="24" t="str">
        <f t="shared" si="76"/>
        <v>Daventry AAC</v>
      </c>
      <c r="F263" s="27">
        <v>24.1</v>
      </c>
      <c r="G263" s="26"/>
      <c r="I263" s="36" t="str">
        <f t="shared" si="77"/>
        <v>U17 Men</v>
      </c>
      <c r="J263" s="36">
        <f>IFERROR(SEARCH(I263,$B258),"X")</f>
        <v>1</v>
      </c>
    </row>
    <row r="264" spans="1:11" x14ac:dyDescent="0.3">
      <c r="B264" s="23">
        <v>5</v>
      </c>
      <c r="C264" s="26">
        <v>47</v>
      </c>
      <c r="D264" s="24" t="str">
        <f t="shared" si="75"/>
        <v>Charlie WELSH</v>
      </c>
      <c r="E264" s="24" t="str">
        <f t="shared" si="76"/>
        <v>Kettering Town Harriers</v>
      </c>
      <c r="F264" s="27">
        <v>26.3</v>
      </c>
      <c r="G264" s="26"/>
      <c r="I264" s="36" t="str">
        <f t="shared" si="77"/>
        <v>U17 Men</v>
      </c>
      <c r="J264" s="36">
        <f>IFERROR(SEARCH(I264,$B258),"X")</f>
        <v>1</v>
      </c>
    </row>
    <row r="265" spans="1:11" x14ac:dyDescent="0.3">
      <c r="B265" s="23">
        <v>6</v>
      </c>
      <c r="C265" s="26">
        <v>38</v>
      </c>
      <c r="D265" s="24" t="str">
        <f t="shared" si="75"/>
        <v>Jack ALTHORPE</v>
      </c>
      <c r="E265" s="24" t="str">
        <f t="shared" si="76"/>
        <v>Kettering Town Harriers</v>
      </c>
      <c r="F265" s="27">
        <v>27.3</v>
      </c>
      <c r="G265" s="26"/>
      <c r="I265" s="36" t="str">
        <f t="shared" si="77"/>
        <v>U17 Men</v>
      </c>
      <c r="J265" s="36">
        <f>IFERROR(SEARCH(I265,$B258),"X")</f>
        <v>1</v>
      </c>
    </row>
    <row r="266" spans="1:11" x14ac:dyDescent="0.3">
      <c r="B266" s="23">
        <v>7</v>
      </c>
      <c r="C266" s="26"/>
      <c r="D266" s="24" t="str">
        <f t="shared" si="75"/>
        <v/>
      </c>
      <c r="E266" s="24" t="str">
        <f t="shared" si="76"/>
        <v/>
      </c>
      <c r="F266" s="27"/>
      <c r="G266" s="26"/>
      <c r="I266" s="36" t="str">
        <f t="shared" si="77"/>
        <v/>
      </c>
      <c r="J266" s="36">
        <f>IFERROR(SEARCH(I266,$B258),"X")</f>
        <v>1</v>
      </c>
    </row>
    <row r="267" spans="1:11" x14ac:dyDescent="0.3">
      <c r="B267" s="23">
        <v>8</v>
      </c>
      <c r="C267" s="26"/>
      <c r="D267" s="24" t="str">
        <f t="shared" si="75"/>
        <v/>
      </c>
      <c r="E267" s="24" t="str">
        <f t="shared" si="76"/>
        <v/>
      </c>
      <c r="F267" s="27"/>
      <c r="G267" s="26"/>
      <c r="I267" s="36" t="str">
        <f t="shared" si="77"/>
        <v/>
      </c>
      <c r="J267" s="36">
        <f>IFERROR(SEARCH(I267,$B258),"X")</f>
        <v>1</v>
      </c>
    </row>
    <row r="269" spans="1:11" x14ac:dyDescent="0.3">
      <c r="A269" s="21" t="s">
        <v>905</v>
      </c>
      <c r="B269" s="22" t="str">
        <f>VLOOKUP(A269,timetable,3,FALSE)</f>
        <v>U20 Women 200m Final</v>
      </c>
      <c r="C269" s="23"/>
      <c r="D269" s="24"/>
      <c r="E269" s="24"/>
      <c r="F269" s="25" t="str">
        <f>IF(A271="X","","Heat "&amp;A270)</f>
        <v/>
      </c>
      <c r="G269" s="24"/>
    </row>
    <row r="270" spans="1:11" x14ac:dyDescent="0.3">
      <c r="A270" s="21">
        <v>2</v>
      </c>
      <c r="B270" s="23" t="s">
        <v>893</v>
      </c>
      <c r="C270" s="23" t="s">
        <v>892</v>
      </c>
      <c r="D270" s="24" t="s">
        <v>271</v>
      </c>
      <c r="E270" s="24" t="s">
        <v>274</v>
      </c>
      <c r="F270" s="25" t="s">
        <v>894</v>
      </c>
      <c r="G270" s="23" t="str">
        <f>IF(A271="X","","Qual")</f>
        <v/>
      </c>
      <c r="I270" s="35" t="s">
        <v>273</v>
      </c>
    </row>
    <row r="271" spans="1:11" x14ac:dyDescent="0.3">
      <c r="A271" s="9" t="str">
        <f>IFERROR(SEARCH("Heats",B269),"X")</f>
        <v>X</v>
      </c>
      <c r="B271" s="23">
        <v>1</v>
      </c>
      <c r="C271" s="26">
        <v>237</v>
      </c>
      <c r="D271" s="24" t="str">
        <f t="shared" ref="D271:D273" si="78">IFERROR(VLOOKUP($C271,athletes,2,FALSE)&amp;" "&amp;VLOOKUP($C271,athletes,3,FALSE),"")</f>
        <v>Mia CHAPMAN</v>
      </c>
      <c r="E271" s="24" t="str">
        <f t="shared" ref="E271:E273" si="79">IFERROR(VLOOKUP($C271,athletes,6,FALSE),"")</f>
        <v>Bedford &amp; County AC</v>
      </c>
      <c r="F271" s="27">
        <v>25.7</v>
      </c>
      <c r="G271" s="26"/>
      <c r="I271" s="36" t="str">
        <f>IFERROR(VLOOKUP($C271,athletes,5,FALSE),"")</f>
        <v>U20 Women</v>
      </c>
      <c r="J271" s="36">
        <f>IFERROR(SEARCH(I271,$B269),"X")</f>
        <v>1</v>
      </c>
      <c r="K271" s="8" t="str">
        <f>IFERROR(VLOOKUP($C271,athletes,4,FALSE),"")</f>
        <v>F</v>
      </c>
    </row>
    <row r="272" spans="1:11" x14ac:dyDescent="0.3">
      <c r="B272" s="23">
        <v>2</v>
      </c>
      <c r="C272" s="26">
        <v>241</v>
      </c>
      <c r="D272" s="24" t="str">
        <f t="shared" si="78"/>
        <v>Emily SANDERSON</v>
      </c>
      <c r="E272" s="24" t="str">
        <f t="shared" si="79"/>
        <v>Daventry AAC</v>
      </c>
      <c r="F272" s="27">
        <v>26.4</v>
      </c>
      <c r="G272" s="26"/>
      <c r="I272" s="36" t="str">
        <f>IFERROR(VLOOKUP($C272,athletes,5,FALSE),"")</f>
        <v>U20 Women</v>
      </c>
      <c r="J272" s="36">
        <f>IFERROR(SEARCH(I272,$B269),"X")</f>
        <v>1</v>
      </c>
    </row>
    <row r="273" spans="1:11" x14ac:dyDescent="0.3">
      <c r="B273" s="23">
        <v>3</v>
      </c>
      <c r="C273" s="26"/>
      <c r="D273" s="24" t="str">
        <f t="shared" si="78"/>
        <v/>
      </c>
      <c r="E273" s="24" t="str">
        <f t="shared" si="79"/>
        <v/>
      </c>
      <c r="F273" s="27"/>
      <c r="G273" s="26"/>
      <c r="I273" s="36" t="str">
        <f>IFERROR(VLOOKUP($C273,athletes,5,FALSE),"")</f>
        <v/>
      </c>
      <c r="J273" s="36">
        <f>IFERROR(SEARCH(I273,$B269),"X")</f>
        <v>1</v>
      </c>
    </row>
    <row r="275" spans="1:11" x14ac:dyDescent="0.3">
      <c r="A275" s="21" t="s">
        <v>906</v>
      </c>
      <c r="B275" s="22" t="str">
        <f>VLOOKUP(A275,timetable,3,FALSE)</f>
        <v>Veteran Women 200m Final</v>
      </c>
      <c r="C275" s="23"/>
      <c r="D275" s="24"/>
      <c r="E275" s="24"/>
      <c r="F275" s="25" t="str">
        <f>IF(A277="X","","Heat "&amp;A276)</f>
        <v/>
      </c>
      <c r="G275" s="24"/>
    </row>
    <row r="276" spans="1:11" x14ac:dyDescent="0.3">
      <c r="A276" s="21">
        <v>2</v>
      </c>
      <c r="B276" s="23" t="s">
        <v>893</v>
      </c>
      <c r="C276" s="23" t="s">
        <v>892</v>
      </c>
      <c r="D276" s="24" t="s">
        <v>271</v>
      </c>
      <c r="E276" s="24" t="s">
        <v>274</v>
      </c>
      <c r="F276" s="25" t="s">
        <v>894</v>
      </c>
      <c r="G276" s="23" t="str">
        <f>IF(A277="X","","Qual")</f>
        <v/>
      </c>
      <c r="I276" s="35" t="s">
        <v>273</v>
      </c>
    </row>
    <row r="277" spans="1:11" x14ac:dyDescent="0.3">
      <c r="A277" s="9" t="str">
        <f>IFERROR(SEARCH("Heats",B275),"X")</f>
        <v>X</v>
      </c>
      <c r="B277" s="23">
        <v>1</v>
      </c>
      <c r="C277" s="26">
        <v>243</v>
      </c>
      <c r="D277" s="24" t="str">
        <f t="shared" ref="D277:D279" si="80">IFERROR(VLOOKUP($C277,athletes,2,FALSE)&amp;" "&amp;VLOOKUP($C277,athletes,3,FALSE),"")</f>
        <v>Wilika CARR</v>
      </c>
      <c r="E277" s="24" t="str">
        <f t="shared" ref="E277:E279" si="81">IFERROR(VLOOKUP($C277,athletes,6,FALSE),"")</f>
        <v>Kettering Town Harriers</v>
      </c>
      <c r="F277" s="27">
        <v>30.1</v>
      </c>
      <c r="G277" s="26"/>
      <c r="I277" s="36" t="str">
        <f>IFERROR(VLOOKUP($C277,athletes,5,FALSE),"")</f>
        <v>Veteran Women</v>
      </c>
      <c r="J277" s="36">
        <f>IFERROR(SEARCH(I277,$B275),"X")</f>
        <v>1</v>
      </c>
      <c r="K277" s="8" t="str">
        <f>IFERROR(VLOOKUP($C277,athletes,4,FALSE),"")</f>
        <v>F</v>
      </c>
    </row>
    <row r="278" spans="1:11" x14ac:dyDescent="0.3">
      <c r="B278" s="23">
        <v>2</v>
      </c>
      <c r="C278" s="26">
        <v>244</v>
      </c>
      <c r="D278" s="24" t="str">
        <f t="shared" si="80"/>
        <v>Yvette CLAYTON</v>
      </c>
      <c r="E278" s="24" t="str">
        <f t="shared" si="81"/>
        <v>Corby AC</v>
      </c>
      <c r="F278" s="27">
        <v>30.2</v>
      </c>
      <c r="G278" s="26"/>
      <c r="I278" s="36" t="str">
        <f>IFERROR(VLOOKUP($C278,athletes,5,FALSE),"")</f>
        <v>Veteran Women</v>
      </c>
      <c r="J278" s="36">
        <f>IFERROR(SEARCH(I278,$B275),"X")</f>
        <v>1</v>
      </c>
    </row>
    <row r="279" spans="1:11" x14ac:dyDescent="0.3">
      <c r="B279" s="23">
        <v>3</v>
      </c>
      <c r="C279" s="26">
        <v>245</v>
      </c>
      <c r="D279" s="24" t="str">
        <f t="shared" si="80"/>
        <v>Vanessa POWELL</v>
      </c>
      <c r="E279" s="24" t="str">
        <f t="shared" si="81"/>
        <v>Corby AC</v>
      </c>
      <c r="F279" s="27">
        <v>35.299999999999997</v>
      </c>
      <c r="G279" s="26"/>
      <c r="I279" s="36" t="str">
        <f>IFERROR(VLOOKUP($C279,athletes,5,FALSE),"")</f>
        <v>Veteran Women</v>
      </c>
      <c r="J279" s="36">
        <f>IFERROR(SEARCH(I279,$B275),"X")</f>
        <v>1</v>
      </c>
    </row>
    <row r="281" spans="1:11" x14ac:dyDescent="0.3">
      <c r="A281" s="21" t="s">
        <v>45</v>
      </c>
      <c r="B281" s="22" t="str">
        <f>VLOOKUP(A281,timetable,3,FALSE)</f>
        <v>Veteran Men 200m Final</v>
      </c>
      <c r="C281" s="23"/>
      <c r="D281" s="24"/>
      <c r="E281" s="24"/>
      <c r="F281" s="25" t="str">
        <f>IF(A283="X","","Heat "&amp;A282)</f>
        <v/>
      </c>
      <c r="G281" s="24"/>
    </row>
    <row r="282" spans="1:11" x14ac:dyDescent="0.3">
      <c r="A282" s="21">
        <v>2</v>
      </c>
      <c r="B282" s="23" t="s">
        <v>893</v>
      </c>
      <c r="C282" s="23" t="s">
        <v>892</v>
      </c>
      <c r="D282" s="24" t="s">
        <v>271</v>
      </c>
      <c r="E282" s="24" t="s">
        <v>274</v>
      </c>
      <c r="F282" s="25" t="s">
        <v>894</v>
      </c>
      <c r="G282" s="23" t="str">
        <f>IF(A283="X","","Qual")</f>
        <v/>
      </c>
      <c r="I282" s="35" t="s">
        <v>273</v>
      </c>
    </row>
    <row r="283" spans="1:11" x14ac:dyDescent="0.3">
      <c r="A283" s="9" t="str">
        <f>IFERROR(SEARCH("Heats",B281),"X")</f>
        <v>X</v>
      </c>
      <c r="B283" s="23">
        <v>1</v>
      </c>
      <c r="C283" s="26">
        <v>63</v>
      </c>
      <c r="D283" s="24" t="str">
        <f t="shared" ref="D283:D288" si="82">IFERROR(VLOOKUP($C283,athletes,2,FALSE)&amp;" "&amp;VLOOKUP($C283,athletes,3,FALSE),"")</f>
        <v>John BELL</v>
      </c>
      <c r="E283" s="24" t="str">
        <f t="shared" ref="E283:E288" si="83">IFERROR(VLOOKUP($C283,athletes,6,FALSE),"")</f>
        <v>Rugby &amp; Northampton AC</v>
      </c>
      <c r="F283" s="27">
        <v>25</v>
      </c>
      <c r="G283" s="26"/>
      <c r="I283" s="36" t="str">
        <f t="shared" ref="I283:I288" si="84">IFERROR(VLOOKUP($C283,athletes,5,FALSE),"")</f>
        <v>Veteran Men</v>
      </c>
      <c r="J283" s="36">
        <f>IFERROR(SEARCH(I283,$B281),"X")</f>
        <v>1</v>
      </c>
      <c r="K283" s="8" t="str">
        <f>IFERROR(VLOOKUP($C283,athletes,4,FALSE),"")</f>
        <v>M</v>
      </c>
    </row>
    <row r="284" spans="1:11" x14ac:dyDescent="0.3">
      <c r="B284" s="23">
        <v>2</v>
      </c>
      <c r="C284" s="26">
        <v>67</v>
      </c>
      <c r="D284" s="24" t="str">
        <f t="shared" si="82"/>
        <v>Keith LOK</v>
      </c>
      <c r="E284" s="24" t="str">
        <f t="shared" si="83"/>
        <v>Corby AC</v>
      </c>
      <c r="F284" s="27">
        <v>27.8</v>
      </c>
      <c r="G284" s="26"/>
      <c r="I284" s="36" t="str">
        <f t="shared" si="84"/>
        <v>Veteran Men</v>
      </c>
      <c r="J284" s="36">
        <f>IFERROR(SEARCH(I284,$B281),"X")</f>
        <v>1</v>
      </c>
    </row>
    <row r="285" spans="1:11" x14ac:dyDescent="0.3">
      <c r="B285" s="23">
        <v>3</v>
      </c>
      <c r="C285" s="26">
        <v>68</v>
      </c>
      <c r="D285" s="24" t="str">
        <f t="shared" si="82"/>
        <v>Wilson PATERSON</v>
      </c>
      <c r="E285" s="24" t="str">
        <f t="shared" si="83"/>
        <v>Corby AC</v>
      </c>
      <c r="F285" s="27">
        <v>28.8</v>
      </c>
      <c r="G285" s="26"/>
      <c r="I285" s="36" t="str">
        <f t="shared" si="84"/>
        <v>Veteran Men</v>
      </c>
      <c r="J285" s="36">
        <f>IFERROR(SEARCH(I285,$B281),"X")</f>
        <v>1</v>
      </c>
    </row>
    <row r="286" spans="1:11" x14ac:dyDescent="0.3">
      <c r="B286" s="23">
        <v>4</v>
      </c>
      <c r="C286" s="26"/>
      <c r="D286" s="24" t="str">
        <f t="shared" si="82"/>
        <v/>
      </c>
      <c r="E286" s="24" t="str">
        <f t="shared" si="83"/>
        <v/>
      </c>
      <c r="F286" s="27"/>
      <c r="G286" s="26"/>
      <c r="I286" s="36" t="str">
        <f t="shared" si="84"/>
        <v/>
      </c>
      <c r="J286" s="36">
        <f>IFERROR(SEARCH(I286,$B281),"X")</f>
        <v>1</v>
      </c>
    </row>
    <row r="287" spans="1:11" x14ac:dyDescent="0.3">
      <c r="B287" s="23">
        <v>5</v>
      </c>
      <c r="C287" s="26"/>
      <c r="D287" s="24" t="str">
        <f t="shared" si="82"/>
        <v/>
      </c>
      <c r="E287" s="24" t="str">
        <f t="shared" si="83"/>
        <v/>
      </c>
      <c r="F287" s="27"/>
      <c r="G287" s="26"/>
      <c r="I287" s="36" t="str">
        <f t="shared" si="84"/>
        <v/>
      </c>
      <c r="J287" s="36">
        <f>IFERROR(SEARCH(I287,$B281),"X")</f>
        <v>1</v>
      </c>
    </row>
    <row r="288" spans="1:11" x14ac:dyDescent="0.3">
      <c r="B288" s="23">
        <v>6</v>
      </c>
      <c r="C288" s="26"/>
      <c r="D288" s="24" t="str">
        <f t="shared" si="82"/>
        <v/>
      </c>
      <c r="E288" s="24" t="str">
        <f t="shared" si="83"/>
        <v/>
      </c>
      <c r="F288" s="27"/>
      <c r="G288" s="26"/>
      <c r="I288" s="36" t="str">
        <f t="shared" si="84"/>
        <v/>
      </c>
      <c r="J288" s="36">
        <f>IFERROR(SEARCH(I288,$B281),"X")</f>
        <v>1</v>
      </c>
    </row>
    <row r="290" spans="1:11" x14ac:dyDescent="0.3">
      <c r="A290" s="21" t="s">
        <v>907</v>
      </c>
      <c r="B290" s="22" t="str">
        <f>VLOOKUP(A290,timetable,3,FALSE)</f>
        <v>U20 Men 200m Final</v>
      </c>
      <c r="C290" s="23"/>
      <c r="D290" s="24"/>
      <c r="E290" s="24"/>
      <c r="F290" s="25" t="str">
        <f>IF(A292="X","","Heat "&amp;A291)</f>
        <v/>
      </c>
      <c r="G290" s="24"/>
    </row>
    <row r="291" spans="1:11" x14ac:dyDescent="0.3">
      <c r="A291" s="21">
        <v>2</v>
      </c>
      <c r="B291" s="23" t="s">
        <v>893</v>
      </c>
      <c r="C291" s="23" t="s">
        <v>892</v>
      </c>
      <c r="D291" s="24" t="s">
        <v>271</v>
      </c>
      <c r="E291" s="24" t="s">
        <v>274</v>
      </c>
      <c r="F291" s="25" t="s">
        <v>894</v>
      </c>
      <c r="G291" s="23" t="str">
        <f>IF(A292="X","","Qual")</f>
        <v/>
      </c>
      <c r="I291" s="35" t="s">
        <v>273</v>
      </c>
    </row>
    <row r="292" spans="1:11" x14ac:dyDescent="0.3">
      <c r="A292" s="9" t="str">
        <f>IFERROR(SEARCH("Heats",B290),"X")</f>
        <v>X</v>
      </c>
      <c r="B292" s="23">
        <v>1</v>
      </c>
      <c r="C292" s="26">
        <v>50</v>
      </c>
      <c r="D292" s="24" t="str">
        <f t="shared" ref="D292:D294" si="85">IFERROR(VLOOKUP($C292,athletes,2,FALSE)&amp;" "&amp;VLOOKUP($C292,athletes,3,FALSE),"")</f>
        <v>Emmanuel MBU</v>
      </c>
      <c r="E292" s="24" t="str">
        <f t="shared" ref="E292:E294" si="86">IFERROR(VLOOKUP($C292,athletes,6,FALSE),"")</f>
        <v>Kettering Town Harriers</v>
      </c>
      <c r="F292" s="27">
        <v>22.9</v>
      </c>
      <c r="G292" s="26"/>
      <c r="I292" s="36" t="str">
        <f>IFERROR(VLOOKUP($C292,athletes,5,FALSE),"")</f>
        <v>U20 Men</v>
      </c>
      <c r="J292" s="36">
        <f>IFERROR(SEARCH(I292,$B290),"X")</f>
        <v>1</v>
      </c>
      <c r="K292" s="8" t="str">
        <f>IFERROR(VLOOKUP($C292,athletes,4,FALSE),"")</f>
        <v>M</v>
      </c>
    </row>
    <row r="293" spans="1:11" x14ac:dyDescent="0.3">
      <c r="B293" s="23">
        <v>2</v>
      </c>
      <c r="C293" s="26">
        <v>49</v>
      </c>
      <c r="D293" s="24" t="str">
        <f t="shared" si="85"/>
        <v>Achim LOIBL</v>
      </c>
      <c r="E293" s="24" t="str">
        <f t="shared" si="86"/>
        <v>Kettering Town Harriers</v>
      </c>
      <c r="F293" s="27">
        <v>23.4</v>
      </c>
      <c r="G293" s="26"/>
      <c r="I293" s="36" t="str">
        <f>IFERROR(VLOOKUP($C293,athletes,5,FALSE),"")</f>
        <v>U20 Men</v>
      </c>
      <c r="J293" s="36">
        <f>IFERROR(SEARCH(I293,$B290),"X")</f>
        <v>1</v>
      </c>
    </row>
    <row r="294" spans="1:11" x14ac:dyDescent="0.3">
      <c r="B294" s="23">
        <v>3</v>
      </c>
      <c r="C294" s="26"/>
      <c r="D294" s="24" t="str">
        <f t="shared" si="85"/>
        <v/>
      </c>
      <c r="E294" s="24" t="str">
        <f t="shared" si="86"/>
        <v/>
      </c>
      <c r="F294" s="27"/>
      <c r="G294" s="26"/>
      <c r="I294" s="36" t="str">
        <f>IFERROR(VLOOKUP($C294,athletes,5,FALSE),"")</f>
        <v/>
      </c>
      <c r="J294" s="36">
        <f>IFERROR(SEARCH(I294,$B290),"X")</f>
        <v>1</v>
      </c>
    </row>
    <row r="296" spans="1:11" x14ac:dyDescent="0.3">
      <c r="A296" s="21" t="s">
        <v>908</v>
      </c>
      <c r="B296" s="22" t="str">
        <f>VLOOKUP(A296,timetable,3,FALSE)</f>
        <v>Senior Men 200m Final</v>
      </c>
      <c r="C296" s="23"/>
      <c r="D296" s="24"/>
      <c r="E296" s="24"/>
      <c r="F296" s="25" t="str">
        <f>IF(A298="X","","Heat "&amp;A297)</f>
        <v/>
      </c>
      <c r="G296" s="24"/>
    </row>
    <row r="297" spans="1:11" x14ac:dyDescent="0.3">
      <c r="A297" s="21">
        <v>2</v>
      </c>
      <c r="B297" s="23" t="s">
        <v>893</v>
      </c>
      <c r="C297" s="23" t="s">
        <v>892</v>
      </c>
      <c r="D297" s="24" t="s">
        <v>271</v>
      </c>
      <c r="E297" s="24" t="s">
        <v>274</v>
      </c>
      <c r="F297" s="25" t="s">
        <v>894</v>
      </c>
      <c r="G297" s="23" t="str">
        <f>IF(A298="X","","Qual")</f>
        <v/>
      </c>
      <c r="I297" s="35" t="s">
        <v>273</v>
      </c>
    </row>
    <row r="298" spans="1:11" x14ac:dyDescent="0.3">
      <c r="A298" s="9" t="str">
        <f>IFERROR(SEARCH("Heats",B296),"X")</f>
        <v>X</v>
      </c>
      <c r="B298" s="23">
        <v>1</v>
      </c>
      <c r="C298" s="26">
        <v>56</v>
      </c>
      <c r="D298" s="24" t="str">
        <f t="shared" ref="D298:D301" si="87">IFERROR(VLOOKUP($C298,athletes,2,FALSE)&amp;" "&amp;VLOOKUP($C298,athletes,3,FALSE),"")</f>
        <v>Kyle ENNIS</v>
      </c>
      <c r="E298" s="24" t="str">
        <f t="shared" ref="E298:E301" si="88">IFERROR(VLOOKUP($C298,athletes,6,FALSE),"")</f>
        <v>Rugby &amp; Northampton AC</v>
      </c>
      <c r="F298" s="27">
        <v>21.4</v>
      </c>
      <c r="G298" s="26" t="s">
        <v>913</v>
      </c>
      <c r="I298" s="36" t="str">
        <f>IFERROR(VLOOKUP($C298,athletes,5,FALSE),"")</f>
        <v>Senior Men</v>
      </c>
      <c r="J298" s="36">
        <f>IFERROR(SEARCH(I298,$B296),"X")</f>
        <v>1</v>
      </c>
      <c r="K298" s="8" t="str">
        <f>IFERROR(VLOOKUP($C298,athletes,4,FALSE),"")</f>
        <v>M</v>
      </c>
    </row>
    <row r="299" spans="1:11" x14ac:dyDescent="0.3">
      <c r="B299" s="23">
        <v>2</v>
      </c>
      <c r="C299" s="26">
        <v>61</v>
      </c>
      <c r="D299" s="24" t="str">
        <f t="shared" si="87"/>
        <v>Jordan SPENCE</v>
      </c>
      <c r="E299" s="24" t="str">
        <f t="shared" si="88"/>
        <v>Corby AC</v>
      </c>
      <c r="F299" s="27">
        <v>22.3</v>
      </c>
      <c r="G299" s="26"/>
      <c r="I299" s="36" t="str">
        <f>IFERROR(VLOOKUP($C299,athletes,5,FALSE),"")</f>
        <v>Senior Men</v>
      </c>
      <c r="J299" s="36">
        <f>IFERROR(SEARCH(I299,$B296),"X")</f>
        <v>1</v>
      </c>
    </row>
    <row r="300" spans="1:11" x14ac:dyDescent="0.3">
      <c r="B300" s="23">
        <v>3</v>
      </c>
      <c r="C300" s="26">
        <v>62</v>
      </c>
      <c r="D300" s="24" t="str">
        <f t="shared" si="87"/>
        <v>Sean TAYLOR</v>
      </c>
      <c r="E300" s="24" t="str">
        <f t="shared" si="88"/>
        <v>Corby AC</v>
      </c>
      <c r="F300" s="27">
        <v>23.3</v>
      </c>
      <c r="G300" s="26"/>
      <c r="I300" s="36" t="str">
        <f>IFERROR(VLOOKUP($C300,athletes,5,FALSE),"")</f>
        <v>Senior Men</v>
      </c>
      <c r="J300" s="36">
        <f>IFERROR(SEARCH(I300,$B296),"X")</f>
        <v>1</v>
      </c>
    </row>
    <row r="301" spans="1:11" x14ac:dyDescent="0.3">
      <c r="B301" s="23">
        <v>4</v>
      </c>
      <c r="C301" s="26">
        <v>59</v>
      </c>
      <c r="D301" s="24" t="str">
        <f t="shared" si="87"/>
        <v>Chris JOHNSON</v>
      </c>
      <c r="E301" s="24" t="str">
        <f t="shared" si="88"/>
        <v>Kettering Town Harriers</v>
      </c>
      <c r="F301" s="27">
        <v>25.6</v>
      </c>
      <c r="G301" s="26"/>
      <c r="I301" s="36" t="str">
        <f>IFERROR(VLOOKUP($C301,athletes,5,FALSE),"")</f>
        <v>Senior Men</v>
      </c>
      <c r="J301" s="36">
        <f>IFERROR(SEARCH(I301,$B296),"X")</f>
        <v>1</v>
      </c>
    </row>
    <row r="303" spans="1:11" x14ac:dyDescent="0.3">
      <c r="A303" s="21" t="s">
        <v>51</v>
      </c>
      <c r="B303" s="22" t="str">
        <f>VLOOKUP(A303,timetable,3,FALSE)</f>
        <v>U11 Girls 600m Time Trial Final</v>
      </c>
      <c r="C303" s="23"/>
      <c r="D303" s="24"/>
      <c r="E303" s="24"/>
      <c r="F303" s="25" t="str">
        <f>IF(A305="X","","Heat "&amp;A304)</f>
        <v/>
      </c>
      <c r="G303" s="24"/>
    </row>
    <row r="304" spans="1:11" x14ac:dyDescent="0.3">
      <c r="A304" s="21">
        <v>2</v>
      </c>
      <c r="B304" s="23" t="s">
        <v>893</v>
      </c>
      <c r="C304" s="23" t="s">
        <v>892</v>
      </c>
      <c r="D304" s="24" t="s">
        <v>271</v>
      </c>
      <c r="E304" s="24" t="s">
        <v>274</v>
      </c>
      <c r="F304" s="25" t="s">
        <v>894</v>
      </c>
      <c r="G304" s="23" t="str">
        <f>IF(A305="X","","Qual")</f>
        <v/>
      </c>
      <c r="I304" s="35" t="s">
        <v>273</v>
      </c>
    </row>
    <row r="305" spans="1:11" x14ac:dyDescent="0.3">
      <c r="A305" s="9" t="str">
        <f>IFERROR(SEARCH("Heats",B303),"X")</f>
        <v>X</v>
      </c>
      <c r="B305" s="23">
        <v>1</v>
      </c>
      <c r="C305" s="26">
        <v>73</v>
      </c>
      <c r="D305" s="24" t="str">
        <f t="shared" ref="D305:D310" si="89">IFERROR(VLOOKUP($C305,athletes,2,FALSE)&amp;" "&amp;VLOOKUP($C305,athletes,3,FALSE),"")</f>
        <v>Ella DARBY</v>
      </c>
      <c r="E305" s="24" t="str">
        <f t="shared" ref="E305:E310" si="90">IFERROR(VLOOKUP($C305,athletes,6,FALSE),"")</f>
        <v>Rugby &amp; Northampton AC</v>
      </c>
      <c r="F305" s="34">
        <v>1.2939814814814815E-3</v>
      </c>
      <c r="G305" s="26" t="s">
        <v>913</v>
      </c>
      <c r="I305" s="36" t="str">
        <f t="shared" ref="I305:I310" si="91">IFERROR(VLOOKUP($C305,athletes,5,FALSE),"")</f>
        <v>U11 Girls</v>
      </c>
      <c r="J305" s="36">
        <f>IFERROR(SEARCH(I305,$B303),"X")</f>
        <v>1</v>
      </c>
      <c r="K305" s="8" t="str">
        <f>IFERROR(VLOOKUP($C305,athletes,4,FALSE),"")</f>
        <v>F</v>
      </c>
    </row>
    <row r="306" spans="1:11" x14ac:dyDescent="0.3">
      <c r="B306" s="23">
        <v>2</v>
      </c>
      <c r="C306" s="26">
        <v>246</v>
      </c>
      <c r="D306" s="24" t="str">
        <f t="shared" si="89"/>
        <v>Magdalena GANCHEVA</v>
      </c>
      <c r="E306" s="24" t="str">
        <f t="shared" si="90"/>
        <v>Kettering Town Harriers</v>
      </c>
      <c r="F306" s="34">
        <v>1.4016203703703706E-3</v>
      </c>
      <c r="G306" s="26"/>
      <c r="I306" s="36" t="str">
        <f t="shared" si="91"/>
        <v>U11 Girls</v>
      </c>
      <c r="J306" s="36">
        <f>IFERROR(SEARCH(I306,$B303),"X")</f>
        <v>1</v>
      </c>
    </row>
    <row r="307" spans="1:11" x14ac:dyDescent="0.3">
      <c r="B307" s="23">
        <v>3</v>
      </c>
      <c r="C307" s="26">
        <v>247</v>
      </c>
      <c r="D307" s="24" t="str">
        <f t="shared" si="89"/>
        <v>Anneliesa JOHNSON</v>
      </c>
      <c r="E307" s="24" t="str">
        <f t="shared" si="90"/>
        <v>Silson AC</v>
      </c>
      <c r="F307" s="34">
        <v>1.486111111111111E-3</v>
      </c>
      <c r="G307" s="26"/>
      <c r="I307" s="36" t="str">
        <f t="shared" si="91"/>
        <v>U11 Girls</v>
      </c>
      <c r="J307" s="36">
        <f>IFERROR(SEARCH(I307,$B303),"X")</f>
        <v>1</v>
      </c>
    </row>
    <row r="308" spans="1:11" x14ac:dyDescent="0.3">
      <c r="B308" s="23">
        <v>4</v>
      </c>
      <c r="C308" s="26">
        <v>72</v>
      </c>
      <c r="D308" s="24" t="str">
        <f t="shared" si="89"/>
        <v>Jemima COOPER</v>
      </c>
      <c r="E308" s="24" t="str">
        <f t="shared" si="90"/>
        <v>Rugby &amp; Northampton AC</v>
      </c>
      <c r="F308" s="34">
        <v>1.5046296296296294E-3</v>
      </c>
      <c r="G308" s="26"/>
      <c r="I308" s="36" t="str">
        <f t="shared" si="91"/>
        <v>U11 Girls</v>
      </c>
      <c r="J308" s="36">
        <f>IFERROR(SEARCH(I308,$B303),"X")</f>
        <v>1</v>
      </c>
    </row>
    <row r="309" spans="1:11" x14ac:dyDescent="0.3">
      <c r="B309" s="23">
        <v>5</v>
      </c>
      <c r="C309" s="26">
        <v>75</v>
      </c>
      <c r="D309" s="24" t="str">
        <f t="shared" si="89"/>
        <v>Victoria HALL</v>
      </c>
      <c r="E309" s="24" t="str">
        <f t="shared" si="90"/>
        <v>Rugby &amp; Northampton AC</v>
      </c>
      <c r="F309" s="34">
        <v>1.6365740740740739E-3</v>
      </c>
      <c r="G309" s="26"/>
      <c r="I309" s="36" t="str">
        <f t="shared" si="91"/>
        <v>U11 Girls</v>
      </c>
      <c r="J309" s="36">
        <f>IFERROR(SEARCH(I309,$B303),"X")</f>
        <v>1</v>
      </c>
    </row>
    <row r="310" spans="1:11" x14ac:dyDescent="0.3">
      <c r="B310" s="23">
        <v>6</v>
      </c>
      <c r="C310" s="26"/>
      <c r="D310" s="24" t="str">
        <f t="shared" si="89"/>
        <v/>
      </c>
      <c r="E310" s="24" t="str">
        <f t="shared" si="90"/>
        <v/>
      </c>
      <c r="F310" s="34"/>
      <c r="G310" s="26"/>
      <c r="I310" s="36" t="str">
        <f t="shared" si="91"/>
        <v/>
      </c>
      <c r="J310" s="36">
        <f>IFERROR(SEARCH(I310,$B303),"X")</f>
        <v>1</v>
      </c>
    </row>
    <row r="312" spans="1:11" x14ac:dyDescent="0.3">
      <c r="A312" s="21" t="s">
        <v>53</v>
      </c>
      <c r="B312" s="22" t="str">
        <f>VLOOKUP(A312,timetable,3,FALSE)</f>
        <v>U11 Boys 600m Time Trial Final</v>
      </c>
      <c r="C312" s="23"/>
      <c r="D312" s="24"/>
      <c r="E312" s="24"/>
      <c r="F312" s="25" t="str">
        <f>IF(A314="X","","Heat "&amp;A313)</f>
        <v/>
      </c>
      <c r="G312" s="24"/>
    </row>
    <row r="313" spans="1:11" x14ac:dyDescent="0.3">
      <c r="A313" s="21">
        <v>2</v>
      </c>
      <c r="B313" s="23" t="s">
        <v>893</v>
      </c>
      <c r="C313" s="23" t="s">
        <v>892</v>
      </c>
      <c r="D313" s="24" t="s">
        <v>271</v>
      </c>
      <c r="E313" s="24" t="s">
        <v>274</v>
      </c>
      <c r="F313" s="25" t="s">
        <v>894</v>
      </c>
      <c r="G313" s="23" t="str">
        <f>IF(A314="X","","Qual")</f>
        <v/>
      </c>
      <c r="I313" s="35" t="s">
        <v>273</v>
      </c>
    </row>
    <row r="314" spans="1:11" x14ac:dyDescent="0.3">
      <c r="A314" s="9" t="str">
        <f>IFERROR(SEARCH("Heats",B312),"X")</f>
        <v>X</v>
      </c>
      <c r="B314" s="23">
        <v>1</v>
      </c>
      <c r="C314" s="26">
        <v>3</v>
      </c>
      <c r="D314" s="24" t="str">
        <f t="shared" ref="D314:D325" si="92">IFERROR(VLOOKUP($C314,athletes,2,FALSE)&amp;" "&amp;VLOOKUP($C314,athletes,3,FALSE),"")</f>
        <v>Nathan LAMB</v>
      </c>
      <c r="E314" s="24" t="str">
        <f t="shared" ref="E314:E325" si="93">IFERROR(VLOOKUP($C314,athletes,6,FALSE),"")</f>
        <v>Rugby &amp; Northampton AC</v>
      </c>
      <c r="F314" s="34">
        <v>1.2708333333333335E-3</v>
      </c>
      <c r="G314" s="26" t="s">
        <v>913</v>
      </c>
      <c r="I314" s="36" t="str">
        <f t="shared" ref="I314:I325" si="94">IFERROR(VLOOKUP($C314,athletes,5,FALSE),"")</f>
        <v>U11 Boys</v>
      </c>
      <c r="J314" s="36">
        <f>IFERROR(SEARCH(I314,$B$312),"X")</f>
        <v>1</v>
      </c>
      <c r="K314" s="8" t="str">
        <f>IFERROR(VLOOKUP($C314,athletes,4,FALSE),"")</f>
        <v>M</v>
      </c>
    </row>
    <row r="315" spans="1:11" x14ac:dyDescent="0.3">
      <c r="B315" s="23">
        <v>2</v>
      </c>
      <c r="C315" s="26">
        <v>104</v>
      </c>
      <c r="D315" s="24" t="str">
        <f t="shared" si="92"/>
        <v>Ollie WALLS</v>
      </c>
      <c r="E315" s="24" t="str">
        <f t="shared" si="93"/>
        <v>Rugby &amp; Northampton AC</v>
      </c>
      <c r="F315" s="34">
        <v>1.3032407407407409E-3</v>
      </c>
      <c r="G315" s="26"/>
      <c r="I315" s="36" t="str">
        <f t="shared" si="94"/>
        <v>U11 Boys</v>
      </c>
      <c r="J315" s="36">
        <f t="shared" ref="J315:J325" si="95">IFERROR(SEARCH(I315,$B$312),"X")</f>
        <v>1</v>
      </c>
    </row>
    <row r="316" spans="1:11" x14ac:dyDescent="0.3">
      <c r="B316" s="23">
        <v>3</v>
      </c>
      <c r="C316" s="26">
        <v>6</v>
      </c>
      <c r="D316" s="24" t="str">
        <f t="shared" si="92"/>
        <v>Jack MOWAT</v>
      </c>
      <c r="E316" s="24" t="str">
        <f t="shared" si="93"/>
        <v>Kettering Town Harriers</v>
      </c>
      <c r="F316" s="34">
        <v>1.396990740740741E-3</v>
      </c>
      <c r="G316" s="26"/>
      <c r="I316" s="36" t="str">
        <f t="shared" si="94"/>
        <v>U11 Boys</v>
      </c>
      <c r="J316" s="36">
        <f t="shared" si="95"/>
        <v>1</v>
      </c>
    </row>
    <row r="317" spans="1:11" x14ac:dyDescent="0.3">
      <c r="B317" s="23">
        <v>4</v>
      </c>
      <c r="C317" s="26">
        <v>4</v>
      </c>
      <c r="D317" s="24" t="str">
        <f t="shared" si="92"/>
        <v>Samuel LICKERISH</v>
      </c>
      <c r="E317" s="24" t="str">
        <f t="shared" si="93"/>
        <v>Rugby &amp; Northampton AC</v>
      </c>
      <c r="F317" s="34">
        <v>1.4340277777777778E-3</v>
      </c>
      <c r="G317" s="26"/>
      <c r="I317" s="36" t="str">
        <f t="shared" si="94"/>
        <v>U11 Boys</v>
      </c>
      <c r="J317" s="36">
        <f t="shared" si="95"/>
        <v>1</v>
      </c>
    </row>
    <row r="318" spans="1:11" x14ac:dyDescent="0.3">
      <c r="B318" s="23">
        <v>5</v>
      </c>
      <c r="C318" s="26">
        <v>9</v>
      </c>
      <c r="D318" s="24" t="str">
        <f t="shared" si="92"/>
        <v>Jasper SMITH</v>
      </c>
      <c r="E318" s="24" t="str">
        <f t="shared" si="93"/>
        <v>Rugby &amp; Northampton AC</v>
      </c>
      <c r="F318" s="34">
        <v>1.4976851851851852E-3</v>
      </c>
      <c r="G318" s="26"/>
      <c r="I318" s="36" t="str">
        <f t="shared" si="94"/>
        <v>U11 Boys</v>
      </c>
      <c r="J318" s="36">
        <f t="shared" si="95"/>
        <v>1</v>
      </c>
    </row>
    <row r="319" spans="1:11" x14ac:dyDescent="0.3">
      <c r="B319" s="23">
        <v>6</v>
      </c>
      <c r="C319" s="26">
        <v>100</v>
      </c>
      <c r="D319" s="24" t="str">
        <f t="shared" si="92"/>
        <v>Hector GOATLEY</v>
      </c>
      <c r="E319" s="24" t="str">
        <f t="shared" si="93"/>
        <v>Rugby &amp; Northampton AC</v>
      </c>
      <c r="F319" s="34">
        <v>1.5000000000000002E-3</v>
      </c>
      <c r="G319" s="26"/>
      <c r="I319" s="36" t="str">
        <f t="shared" si="94"/>
        <v>U11 Boys</v>
      </c>
      <c r="J319" s="36">
        <f t="shared" si="95"/>
        <v>1</v>
      </c>
    </row>
    <row r="320" spans="1:11" x14ac:dyDescent="0.3">
      <c r="B320" s="23">
        <v>7</v>
      </c>
      <c r="C320" s="26">
        <v>1</v>
      </c>
      <c r="D320" s="24" t="str">
        <f t="shared" si="92"/>
        <v>Joshua ARCHER</v>
      </c>
      <c r="E320" s="24" t="str">
        <f t="shared" si="93"/>
        <v>Rugby &amp; Northampton AC</v>
      </c>
      <c r="F320" s="34">
        <v>1.5277777777777779E-3</v>
      </c>
      <c r="G320" s="26"/>
      <c r="I320" s="36" t="str">
        <f t="shared" si="94"/>
        <v>U11 Boys</v>
      </c>
      <c r="J320" s="36">
        <f t="shared" si="95"/>
        <v>1</v>
      </c>
    </row>
    <row r="321" spans="1:11" x14ac:dyDescent="0.3">
      <c r="B321" s="23">
        <v>8</v>
      </c>
      <c r="C321" s="26">
        <v>2</v>
      </c>
      <c r="D321" s="24" t="str">
        <f t="shared" si="92"/>
        <v>Tom ELLIOTT</v>
      </c>
      <c r="E321" s="24" t="str">
        <f t="shared" si="93"/>
        <v>Rugby &amp; Northampton AC</v>
      </c>
      <c r="F321" s="34">
        <v>1.5601851851851851E-3</v>
      </c>
      <c r="G321" s="26"/>
      <c r="I321" s="36" t="str">
        <f t="shared" si="94"/>
        <v>U11 Boys</v>
      </c>
      <c r="J321" s="36">
        <f t="shared" si="95"/>
        <v>1</v>
      </c>
    </row>
    <row r="322" spans="1:11" x14ac:dyDescent="0.3">
      <c r="B322" s="23">
        <v>9</v>
      </c>
      <c r="C322" s="26">
        <v>5</v>
      </c>
      <c r="D322" s="24" t="str">
        <f t="shared" si="92"/>
        <v>Phoenix MCCRICKARD</v>
      </c>
      <c r="E322" s="24" t="str">
        <f t="shared" si="93"/>
        <v>Rugby &amp; Northampton AC</v>
      </c>
      <c r="F322" s="34">
        <v>1.5636574074074075E-3</v>
      </c>
      <c r="G322" s="26"/>
      <c r="I322" s="36" t="str">
        <f t="shared" si="94"/>
        <v>U11 Boys</v>
      </c>
      <c r="J322" s="36">
        <f t="shared" si="95"/>
        <v>1</v>
      </c>
    </row>
    <row r="323" spans="1:11" x14ac:dyDescent="0.3">
      <c r="B323" s="23">
        <v>10</v>
      </c>
      <c r="C323" s="26">
        <v>7</v>
      </c>
      <c r="D323" s="24" t="str">
        <f t="shared" si="92"/>
        <v>Samuel PALMER</v>
      </c>
      <c r="E323" s="24" t="str">
        <f t="shared" si="93"/>
        <v>Rugby &amp; Northampton AC</v>
      </c>
      <c r="F323" s="34">
        <v>1.5844907407407407E-3</v>
      </c>
      <c r="G323" s="26"/>
      <c r="I323" s="36" t="str">
        <f t="shared" si="94"/>
        <v>U11 Boys</v>
      </c>
      <c r="J323" s="36">
        <f t="shared" si="95"/>
        <v>1</v>
      </c>
    </row>
    <row r="324" spans="1:11" x14ac:dyDescent="0.3">
      <c r="B324" s="23">
        <v>11</v>
      </c>
      <c r="C324" s="26">
        <v>103</v>
      </c>
      <c r="D324" s="24" t="str">
        <f t="shared" si="92"/>
        <v>Albert TAYLOR</v>
      </c>
      <c r="E324" s="24" t="str">
        <f t="shared" si="93"/>
        <v>Wellingborough &amp; District AC</v>
      </c>
      <c r="F324" s="34">
        <v>1.5983796296296295E-3</v>
      </c>
      <c r="G324" s="26"/>
      <c r="I324" s="36" t="str">
        <f t="shared" si="94"/>
        <v>U11 Boys</v>
      </c>
      <c r="J324" s="36">
        <f t="shared" si="95"/>
        <v>1</v>
      </c>
    </row>
    <row r="325" spans="1:11" x14ac:dyDescent="0.3">
      <c r="B325" s="23">
        <v>12</v>
      </c>
      <c r="C325" s="26"/>
      <c r="D325" s="24" t="str">
        <f t="shared" si="92"/>
        <v/>
      </c>
      <c r="E325" s="24" t="str">
        <f t="shared" si="93"/>
        <v/>
      </c>
      <c r="F325" s="34"/>
      <c r="G325" s="26"/>
      <c r="I325" s="36" t="str">
        <f t="shared" si="94"/>
        <v/>
      </c>
      <c r="J325" s="36">
        <f t="shared" si="95"/>
        <v>1</v>
      </c>
    </row>
    <row r="327" spans="1:11" x14ac:dyDescent="0.3">
      <c r="A327" s="21" t="s">
        <v>55</v>
      </c>
      <c r="B327" s="22" t="str">
        <f>VLOOKUP(A327,timetable,3,FALSE)</f>
        <v>U13 Girls 800m Seeded Races</v>
      </c>
      <c r="C327" s="23"/>
      <c r="D327" s="24"/>
      <c r="E327" s="24"/>
      <c r="F327" s="25" t="s">
        <v>909</v>
      </c>
      <c r="G327" s="23" t="s">
        <v>911</v>
      </c>
    </row>
    <row r="328" spans="1:11" x14ac:dyDescent="0.3">
      <c r="A328" s="21">
        <v>1</v>
      </c>
      <c r="B328" s="23" t="s">
        <v>893</v>
      </c>
      <c r="C328" s="23" t="s">
        <v>892</v>
      </c>
      <c r="D328" s="24" t="s">
        <v>271</v>
      </c>
      <c r="E328" s="24" t="s">
        <v>274</v>
      </c>
      <c r="F328" s="25" t="s">
        <v>894</v>
      </c>
      <c r="G328" s="23" t="str">
        <f>IF(A329="X","","Qual")</f>
        <v/>
      </c>
      <c r="I328" s="35" t="s">
        <v>273</v>
      </c>
    </row>
    <row r="329" spans="1:11" x14ac:dyDescent="0.3">
      <c r="A329" s="9" t="str">
        <f>IFERROR(SEARCH("Heats",B327),"X")</f>
        <v>X</v>
      </c>
      <c r="B329" s="23">
        <v>1</v>
      </c>
      <c r="C329" s="26">
        <v>259</v>
      </c>
      <c r="D329" s="24" t="str">
        <f t="shared" ref="D329:D338" si="96">IFERROR(VLOOKUP($C329,athletes,2,FALSE)&amp;" "&amp;VLOOKUP($C329,athletes,3,FALSE),"")</f>
        <v>Jemima LAMBERT</v>
      </c>
      <c r="E329" s="24" t="str">
        <f t="shared" ref="E329:E338" si="97">IFERROR(VLOOKUP($C329,athletes,6,FALSE),"")</f>
        <v>Rugby &amp; Northampton AC</v>
      </c>
      <c r="F329" s="34">
        <v>1.9421296296296298E-3</v>
      </c>
      <c r="G329" s="26">
        <f>IFERROR(RANK(F329,$F$329:$F$351,1),"")</f>
        <v>9</v>
      </c>
      <c r="I329" s="36" t="str">
        <f t="shared" ref="I329:I338" si="98">IFERROR(VLOOKUP($C329,athletes,5,FALSE),"")</f>
        <v>U13 Girls</v>
      </c>
      <c r="J329" s="36">
        <f>IFERROR(SEARCH(I329,$B$327),"X")</f>
        <v>1</v>
      </c>
      <c r="K329" s="8" t="str">
        <f>IFERROR(VLOOKUP($C329,athletes,4,FALSE),"")</f>
        <v>F</v>
      </c>
    </row>
    <row r="330" spans="1:11" x14ac:dyDescent="0.3">
      <c r="B330" s="23">
        <v>2</v>
      </c>
      <c r="C330" s="26">
        <v>98</v>
      </c>
      <c r="D330" s="24" t="str">
        <f t="shared" si="96"/>
        <v>Kate POMERLEAU</v>
      </c>
      <c r="E330" s="24" t="str">
        <f t="shared" si="97"/>
        <v>Daventry AAC</v>
      </c>
      <c r="F330" s="34">
        <v>1.991898148148148E-3</v>
      </c>
      <c r="G330" s="26">
        <f t="shared" ref="G330:G338" si="99">IFERROR(RANK(F330,$F$329:$F$351,1),"")</f>
        <v>10</v>
      </c>
      <c r="I330" s="36" t="str">
        <f t="shared" si="98"/>
        <v>U13 Girls</v>
      </c>
      <c r="J330" s="36">
        <f t="shared" ref="J330:J338" si="100">IFERROR(SEARCH(I330,$B$327),"X")</f>
        <v>1</v>
      </c>
    </row>
    <row r="331" spans="1:11" x14ac:dyDescent="0.3">
      <c r="B331" s="23">
        <v>3</v>
      </c>
      <c r="C331" s="26">
        <v>256</v>
      </c>
      <c r="D331" s="24" t="str">
        <f t="shared" si="96"/>
        <v>Chloe CURWEN</v>
      </c>
      <c r="E331" s="24" t="str">
        <f t="shared" si="97"/>
        <v>Rugby &amp; Northampton AC</v>
      </c>
      <c r="F331" s="34">
        <v>2.0150462962962965E-3</v>
      </c>
      <c r="G331" s="26">
        <f t="shared" si="99"/>
        <v>11</v>
      </c>
      <c r="I331" s="36" t="str">
        <f t="shared" si="98"/>
        <v>U13 Girls</v>
      </c>
      <c r="J331" s="36">
        <f t="shared" si="100"/>
        <v>1</v>
      </c>
    </row>
    <row r="332" spans="1:11" x14ac:dyDescent="0.3">
      <c r="B332" s="23">
        <v>4</v>
      </c>
      <c r="C332" s="26">
        <v>86</v>
      </c>
      <c r="D332" s="24" t="str">
        <f t="shared" si="96"/>
        <v>Amelia CEBAK</v>
      </c>
      <c r="E332" s="24" t="str">
        <f t="shared" si="97"/>
        <v>Rugby &amp; Northampton AC</v>
      </c>
      <c r="F332" s="34">
        <v>2.0289351851851853E-3</v>
      </c>
      <c r="G332" s="26">
        <f t="shared" si="99"/>
        <v>12</v>
      </c>
      <c r="I332" s="36" t="str">
        <f t="shared" si="98"/>
        <v>U13 Girls</v>
      </c>
      <c r="J332" s="36">
        <f t="shared" si="100"/>
        <v>1</v>
      </c>
    </row>
    <row r="333" spans="1:11" x14ac:dyDescent="0.3">
      <c r="B333" s="23">
        <v>5</v>
      </c>
      <c r="C333" s="26">
        <v>84</v>
      </c>
      <c r="D333" s="24" t="str">
        <f t="shared" si="96"/>
        <v>Teigan BURROWS</v>
      </c>
      <c r="E333" s="24" t="str">
        <f t="shared" si="97"/>
        <v>Rugby &amp; Northampton AC</v>
      </c>
      <c r="F333" s="34">
        <v>2.0393518518518517E-3</v>
      </c>
      <c r="G333" s="26">
        <f t="shared" si="99"/>
        <v>13</v>
      </c>
      <c r="I333" s="36" t="str">
        <f t="shared" si="98"/>
        <v>U13 Girls</v>
      </c>
      <c r="J333" s="36">
        <f t="shared" si="100"/>
        <v>1</v>
      </c>
    </row>
    <row r="334" spans="1:11" x14ac:dyDescent="0.3">
      <c r="B334" s="23">
        <v>6</v>
      </c>
      <c r="C334" s="26">
        <v>264</v>
      </c>
      <c r="D334" s="24" t="str">
        <f t="shared" si="96"/>
        <v>Millie TITHERADGE</v>
      </c>
      <c r="E334" s="24" t="str">
        <f t="shared" si="97"/>
        <v>Rugby &amp; Northampton AC</v>
      </c>
      <c r="F334" s="34">
        <v>2.1122685185185185E-3</v>
      </c>
      <c r="G334" s="26">
        <f t="shared" si="99"/>
        <v>14</v>
      </c>
      <c r="I334" s="36" t="str">
        <f t="shared" si="98"/>
        <v>U13 Girls</v>
      </c>
      <c r="J334" s="36">
        <f t="shared" si="100"/>
        <v>1</v>
      </c>
    </row>
    <row r="335" spans="1:11" x14ac:dyDescent="0.3">
      <c r="B335" s="23">
        <v>7</v>
      </c>
      <c r="C335" s="26">
        <v>282</v>
      </c>
      <c r="D335" s="24" t="str">
        <f t="shared" si="96"/>
        <v>Orla MYERS</v>
      </c>
      <c r="E335" s="24" t="str">
        <f t="shared" si="97"/>
        <v>Rugby &amp; Northampton AC</v>
      </c>
      <c r="F335" s="34">
        <v>2.1377314814814813E-3</v>
      </c>
      <c r="G335" s="26">
        <f t="shared" si="99"/>
        <v>15</v>
      </c>
      <c r="I335" s="36" t="str">
        <f t="shared" si="98"/>
        <v>U15 Girls</v>
      </c>
      <c r="J335" s="36" t="str">
        <f t="shared" si="100"/>
        <v>X</v>
      </c>
    </row>
    <row r="336" spans="1:11" x14ac:dyDescent="0.3">
      <c r="B336" s="23">
        <v>8</v>
      </c>
      <c r="C336" s="26">
        <v>257</v>
      </c>
      <c r="D336" s="24" t="str">
        <f t="shared" si="96"/>
        <v>Hannah DOUGLAS</v>
      </c>
      <c r="E336" s="24" t="str">
        <f t="shared" si="97"/>
        <v>Rugby &amp; Northampton AC</v>
      </c>
      <c r="F336" s="34">
        <v>2.4490740740740744E-3</v>
      </c>
      <c r="G336" s="26">
        <f t="shared" si="99"/>
        <v>16</v>
      </c>
      <c r="I336" s="36" t="str">
        <f t="shared" si="98"/>
        <v>U13 Girls</v>
      </c>
      <c r="J336" s="36">
        <f t="shared" si="100"/>
        <v>1</v>
      </c>
    </row>
    <row r="337" spans="1:11" x14ac:dyDescent="0.3">
      <c r="B337" s="23">
        <v>9</v>
      </c>
      <c r="C337" s="26"/>
      <c r="D337" s="24" t="str">
        <f t="shared" si="96"/>
        <v/>
      </c>
      <c r="E337" s="24" t="str">
        <f t="shared" si="97"/>
        <v/>
      </c>
      <c r="F337" s="34"/>
      <c r="G337" s="26" t="str">
        <f t="shared" si="99"/>
        <v/>
      </c>
      <c r="I337" s="36" t="str">
        <f t="shared" si="98"/>
        <v/>
      </c>
      <c r="J337" s="36">
        <f t="shared" si="100"/>
        <v>1</v>
      </c>
    </row>
    <row r="338" spans="1:11" x14ac:dyDescent="0.3">
      <c r="B338" s="23">
        <v>10</v>
      </c>
      <c r="C338" s="26"/>
      <c r="D338" s="24" t="str">
        <f t="shared" si="96"/>
        <v/>
      </c>
      <c r="E338" s="24" t="str">
        <f t="shared" si="97"/>
        <v/>
      </c>
      <c r="F338" s="34"/>
      <c r="G338" s="26" t="str">
        <f t="shared" si="99"/>
        <v/>
      </c>
      <c r="I338" s="36" t="str">
        <f t="shared" si="98"/>
        <v/>
      </c>
      <c r="J338" s="36">
        <f t="shared" si="100"/>
        <v>1</v>
      </c>
    </row>
    <row r="340" spans="1:11" x14ac:dyDescent="0.3">
      <c r="A340" s="21" t="s">
        <v>55</v>
      </c>
      <c r="B340" s="22" t="str">
        <f>VLOOKUP(A340,timetable,3,FALSE)</f>
        <v>U13 Girls 800m Seeded Races</v>
      </c>
      <c r="C340" s="23"/>
      <c r="D340" s="24"/>
      <c r="E340" s="24"/>
      <c r="F340" s="25" t="s">
        <v>910</v>
      </c>
      <c r="G340" s="24"/>
    </row>
    <row r="341" spans="1:11" x14ac:dyDescent="0.3">
      <c r="A341" s="21">
        <v>2</v>
      </c>
      <c r="B341" s="23" t="s">
        <v>893</v>
      </c>
      <c r="C341" s="23" t="s">
        <v>892</v>
      </c>
      <c r="D341" s="24" t="s">
        <v>271</v>
      </c>
      <c r="E341" s="24" t="s">
        <v>274</v>
      </c>
      <c r="F341" s="25" t="s">
        <v>894</v>
      </c>
      <c r="G341" s="23" t="str">
        <f>IF(A342="X","","Qual")</f>
        <v/>
      </c>
      <c r="I341" s="35" t="s">
        <v>273</v>
      </c>
    </row>
    <row r="342" spans="1:11" x14ac:dyDescent="0.3">
      <c r="A342" s="9" t="str">
        <f>IFERROR(SEARCH("Heats",B340),"X")</f>
        <v>X</v>
      </c>
      <c r="B342" s="23">
        <v>1</v>
      </c>
      <c r="C342" s="26">
        <v>252</v>
      </c>
      <c r="D342" s="24" t="str">
        <f t="shared" ref="D342:D351" si="101">IFERROR(VLOOKUP($C342,athletes,2,FALSE)&amp;" "&amp;VLOOKUP($C342,athletes,3,FALSE),"")</f>
        <v>Alice BENNETT</v>
      </c>
      <c r="E342" s="24" t="str">
        <f t="shared" ref="E342:E351" si="102">IFERROR(VLOOKUP($C342,athletes,6,FALSE),"")</f>
        <v>Rugby &amp; Northampton AC</v>
      </c>
      <c r="F342" s="34">
        <v>1.6655092592592592E-3</v>
      </c>
      <c r="G342" s="26">
        <f>IFERROR(RANK(F342,$F$329:$F$351,1),"")</f>
        <v>1</v>
      </c>
      <c r="I342" s="36" t="str">
        <f t="shared" ref="I342:I351" si="103">IFERROR(VLOOKUP($C342,athletes,5,FALSE),"")</f>
        <v>U13 Girls</v>
      </c>
      <c r="J342" s="36">
        <f>IFERROR(SEARCH(I342,$B$340),"X")</f>
        <v>1</v>
      </c>
      <c r="K342" s="8" t="str">
        <f>IFERROR(VLOOKUP($C342,athletes,4,FALSE),"")</f>
        <v>F</v>
      </c>
    </row>
    <row r="343" spans="1:11" x14ac:dyDescent="0.3">
      <c r="B343" s="23">
        <v>2</v>
      </c>
      <c r="C343" s="26">
        <v>262</v>
      </c>
      <c r="D343" s="24" t="str">
        <f t="shared" si="101"/>
        <v>Harriett ROUND</v>
      </c>
      <c r="E343" s="24" t="str">
        <f t="shared" si="102"/>
        <v>Kettering Town Harriers</v>
      </c>
      <c r="F343" s="34">
        <v>1.7060185185185184E-3</v>
      </c>
      <c r="G343" s="26">
        <f t="shared" ref="G343:G351" si="104">IFERROR(RANK(F343,$F$329:$F$351,1),"")</f>
        <v>2</v>
      </c>
      <c r="I343" s="36" t="str">
        <f t="shared" si="103"/>
        <v>U13 Girls</v>
      </c>
      <c r="J343" s="36">
        <f t="shared" ref="J343:J351" si="105">IFERROR(SEARCH(I343,$B$340),"X")</f>
        <v>1</v>
      </c>
    </row>
    <row r="344" spans="1:11" x14ac:dyDescent="0.3">
      <c r="B344" s="23">
        <v>3</v>
      </c>
      <c r="C344" s="26">
        <v>82</v>
      </c>
      <c r="D344" s="24" t="str">
        <f t="shared" si="101"/>
        <v>Sofia BARRETT</v>
      </c>
      <c r="E344" s="24" t="str">
        <f t="shared" si="102"/>
        <v>Corby AC</v>
      </c>
      <c r="F344" s="34">
        <v>1.7766203703703705E-3</v>
      </c>
      <c r="G344" s="26">
        <f t="shared" si="104"/>
        <v>3</v>
      </c>
      <c r="I344" s="36" t="str">
        <f t="shared" si="103"/>
        <v>U13 Girls</v>
      </c>
      <c r="J344" s="36">
        <f t="shared" si="105"/>
        <v>1</v>
      </c>
    </row>
    <row r="345" spans="1:11" x14ac:dyDescent="0.3">
      <c r="B345" s="23">
        <v>4</v>
      </c>
      <c r="C345" s="26">
        <v>205</v>
      </c>
      <c r="D345" s="24" t="str">
        <f t="shared" si="101"/>
        <v>Lexi WILKINSON</v>
      </c>
      <c r="E345" s="24" t="str">
        <f t="shared" si="102"/>
        <v>Corby AC</v>
      </c>
      <c r="F345" s="34">
        <v>1.8483796296296295E-3</v>
      </c>
      <c r="G345" s="26">
        <f t="shared" si="104"/>
        <v>4</v>
      </c>
      <c r="I345" s="36" t="str">
        <f t="shared" si="103"/>
        <v>U13 Girls</v>
      </c>
      <c r="J345" s="36">
        <f t="shared" si="105"/>
        <v>1</v>
      </c>
    </row>
    <row r="346" spans="1:11" x14ac:dyDescent="0.3">
      <c r="B346" s="23">
        <v>5</v>
      </c>
      <c r="C346" s="26">
        <v>265</v>
      </c>
      <c r="D346" s="24" t="str">
        <f t="shared" si="101"/>
        <v>Lara TURNER</v>
      </c>
      <c r="E346" s="24" t="str">
        <f t="shared" si="102"/>
        <v>Rugby &amp; Northampton AC</v>
      </c>
      <c r="F346" s="34">
        <v>1.8611111111111109E-3</v>
      </c>
      <c r="G346" s="26">
        <f t="shared" si="104"/>
        <v>5</v>
      </c>
      <c r="I346" s="36" t="str">
        <f t="shared" si="103"/>
        <v>U13 Girls</v>
      </c>
      <c r="J346" s="36">
        <f t="shared" si="105"/>
        <v>1</v>
      </c>
    </row>
    <row r="347" spans="1:11" x14ac:dyDescent="0.3">
      <c r="B347" s="23">
        <v>6</v>
      </c>
      <c r="C347" s="26">
        <v>255</v>
      </c>
      <c r="D347" s="24" t="str">
        <f t="shared" si="101"/>
        <v>Zennor COOMBS</v>
      </c>
      <c r="E347" s="24" t="str">
        <f t="shared" si="102"/>
        <v>Corby AC</v>
      </c>
      <c r="F347" s="34">
        <v>1.883101851851852E-3</v>
      </c>
      <c r="G347" s="26">
        <f t="shared" si="104"/>
        <v>6</v>
      </c>
      <c r="I347" s="36" t="str">
        <f t="shared" si="103"/>
        <v>U13 Girls</v>
      </c>
      <c r="J347" s="36">
        <f t="shared" si="105"/>
        <v>1</v>
      </c>
    </row>
    <row r="348" spans="1:11" x14ac:dyDescent="0.3">
      <c r="B348" s="23">
        <v>7</v>
      </c>
      <c r="C348" s="26">
        <v>258</v>
      </c>
      <c r="D348" s="24" t="str">
        <f t="shared" si="101"/>
        <v>Jessica KEMPTON</v>
      </c>
      <c r="E348" s="24" t="str">
        <f t="shared" si="102"/>
        <v>Rugby &amp; Northampton AC</v>
      </c>
      <c r="F348" s="34">
        <v>1.8993055555555553E-3</v>
      </c>
      <c r="G348" s="26">
        <f t="shared" si="104"/>
        <v>7</v>
      </c>
      <c r="I348" s="36" t="str">
        <f t="shared" si="103"/>
        <v>U13 Girls</v>
      </c>
      <c r="J348" s="36">
        <f t="shared" si="105"/>
        <v>1</v>
      </c>
    </row>
    <row r="349" spans="1:11" x14ac:dyDescent="0.3">
      <c r="B349" s="23">
        <v>8</v>
      </c>
      <c r="C349" s="26">
        <v>266</v>
      </c>
      <c r="D349" s="24" t="str">
        <f t="shared" si="101"/>
        <v>Olivia WILLISON</v>
      </c>
      <c r="E349" s="24" t="str">
        <f t="shared" si="102"/>
        <v>Rugby &amp; Northampton AC</v>
      </c>
      <c r="F349" s="34">
        <v>1.9155092592592592E-3</v>
      </c>
      <c r="G349" s="26">
        <f t="shared" si="104"/>
        <v>8</v>
      </c>
      <c r="I349" s="36" t="str">
        <f t="shared" si="103"/>
        <v>U13 Girls</v>
      </c>
      <c r="J349" s="36">
        <f t="shared" si="105"/>
        <v>1</v>
      </c>
    </row>
    <row r="350" spans="1:11" x14ac:dyDescent="0.3">
      <c r="B350" s="23">
        <v>9</v>
      </c>
      <c r="C350" s="26"/>
      <c r="D350" s="24" t="str">
        <f t="shared" si="101"/>
        <v/>
      </c>
      <c r="E350" s="24" t="str">
        <f t="shared" si="102"/>
        <v/>
      </c>
      <c r="F350" s="34"/>
      <c r="G350" s="26" t="str">
        <f t="shared" si="104"/>
        <v/>
      </c>
      <c r="I350" s="36" t="str">
        <f t="shared" si="103"/>
        <v/>
      </c>
      <c r="J350" s="36">
        <f t="shared" si="105"/>
        <v>1</v>
      </c>
    </row>
    <row r="351" spans="1:11" x14ac:dyDescent="0.3">
      <c r="B351" s="23">
        <v>10</v>
      </c>
      <c r="C351" s="26"/>
      <c r="D351" s="24" t="str">
        <f t="shared" si="101"/>
        <v/>
      </c>
      <c r="E351" s="24" t="str">
        <f t="shared" si="102"/>
        <v/>
      </c>
      <c r="F351" s="34"/>
      <c r="G351" s="26" t="str">
        <f t="shared" si="104"/>
        <v/>
      </c>
      <c r="I351" s="36" t="str">
        <f t="shared" si="103"/>
        <v/>
      </c>
      <c r="J351" s="36">
        <f t="shared" si="105"/>
        <v>1</v>
      </c>
    </row>
    <row r="353" spans="1:11" x14ac:dyDescent="0.3">
      <c r="A353" s="21" t="s">
        <v>57</v>
      </c>
      <c r="B353" s="22" t="str">
        <f>VLOOKUP(A353,timetable,3,FALSE)</f>
        <v>U13 Boys 800m Seeded Races</v>
      </c>
      <c r="C353" s="23"/>
      <c r="D353" s="24"/>
      <c r="E353" s="24"/>
      <c r="F353" s="25" t="s">
        <v>909</v>
      </c>
      <c r="G353" s="23" t="s">
        <v>911</v>
      </c>
    </row>
    <row r="354" spans="1:11" x14ac:dyDescent="0.3">
      <c r="A354" s="21">
        <v>1</v>
      </c>
      <c r="B354" s="23" t="s">
        <v>893</v>
      </c>
      <c r="C354" s="23" t="s">
        <v>892</v>
      </c>
      <c r="D354" s="24" t="s">
        <v>271</v>
      </c>
      <c r="E354" s="24" t="s">
        <v>274</v>
      </c>
      <c r="F354" s="25" t="s">
        <v>894</v>
      </c>
      <c r="G354" s="23" t="str">
        <f>IF(A355="X","","Qual")</f>
        <v/>
      </c>
      <c r="I354" s="35" t="s">
        <v>273</v>
      </c>
    </row>
    <row r="355" spans="1:11" x14ac:dyDescent="0.3">
      <c r="A355" s="9" t="str">
        <f>IFERROR(SEARCH("Heats",B353),"X")</f>
        <v>X</v>
      </c>
      <c r="B355" s="23">
        <v>1</v>
      </c>
      <c r="C355" s="26">
        <v>13</v>
      </c>
      <c r="D355" s="24" t="str">
        <f t="shared" ref="D355:D364" si="106">IFERROR(VLOOKUP($C355,athletes,2,FALSE)&amp;" "&amp;VLOOKUP($C355,athletes,3,FALSE),"")</f>
        <v>Malachy COLLINS</v>
      </c>
      <c r="E355" s="24" t="str">
        <f t="shared" ref="E355:E364" si="107">IFERROR(VLOOKUP($C355,athletes,6,FALSE),"")</f>
        <v>Rugby &amp; Northampton AC</v>
      </c>
      <c r="F355" s="34">
        <v>1.8425925925925927E-3</v>
      </c>
      <c r="G355" s="26">
        <f>IFERROR(RANK(F355,$F$355:$F$377,1),"")</f>
        <v>9</v>
      </c>
      <c r="I355" s="36" t="str">
        <f t="shared" ref="I355:I364" si="108">IFERROR(VLOOKUP($C355,athletes,5,FALSE),"")</f>
        <v>U13 Boys</v>
      </c>
      <c r="J355" s="36">
        <f>IFERROR(SEARCH(I355,$B$353),"X")</f>
        <v>1</v>
      </c>
      <c r="K355" s="8" t="str">
        <f>IFERROR(VLOOKUP($C355,athletes,4,FALSE),"")</f>
        <v>M</v>
      </c>
    </row>
    <row r="356" spans="1:11" x14ac:dyDescent="0.3">
      <c r="B356" s="23">
        <v>2</v>
      </c>
      <c r="C356" s="26">
        <v>119</v>
      </c>
      <c r="D356" s="24" t="str">
        <f t="shared" si="106"/>
        <v>Joshua ROBSON</v>
      </c>
      <c r="E356" s="24" t="str">
        <f t="shared" si="107"/>
        <v>Rugby &amp; Northampton AC</v>
      </c>
      <c r="F356" s="34">
        <v>1.8935185185185183E-3</v>
      </c>
      <c r="G356" s="26">
        <f t="shared" ref="G356:G364" si="109">IFERROR(RANK(F356,$F$355:$F$377,1),"")</f>
        <v>10</v>
      </c>
      <c r="I356" s="36" t="str">
        <f t="shared" si="108"/>
        <v>U13 Boys</v>
      </c>
      <c r="J356" s="36">
        <f t="shared" ref="J356:J364" si="110">IFERROR(SEARCH(I356,$B$353),"X")</f>
        <v>1</v>
      </c>
    </row>
    <row r="357" spans="1:11" x14ac:dyDescent="0.3">
      <c r="B357" s="23">
        <v>3</v>
      </c>
      <c r="C357" s="26">
        <v>19</v>
      </c>
      <c r="D357" s="24" t="str">
        <f t="shared" si="106"/>
        <v>Lewis NUTT</v>
      </c>
      <c r="E357" s="24" t="str">
        <f t="shared" si="107"/>
        <v>Rugby &amp; Northampton AC</v>
      </c>
      <c r="F357" s="34">
        <v>1.9016203703703704E-3</v>
      </c>
      <c r="G357" s="26">
        <f t="shared" si="109"/>
        <v>11</v>
      </c>
      <c r="I357" s="36" t="str">
        <f t="shared" si="108"/>
        <v>U13 Boys</v>
      </c>
      <c r="J357" s="36">
        <f t="shared" si="110"/>
        <v>1</v>
      </c>
    </row>
    <row r="358" spans="1:11" x14ac:dyDescent="0.3">
      <c r="B358" s="23">
        <v>4</v>
      </c>
      <c r="C358" s="26">
        <v>117</v>
      </c>
      <c r="D358" s="24" t="str">
        <f t="shared" si="106"/>
        <v>Daniel REID</v>
      </c>
      <c r="E358" s="24" t="str">
        <f t="shared" si="107"/>
        <v>Wellingborough &amp; District AC</v>
      </c>
      <c r="F358" s="34">
        <v>1.9039351851851854E-3</v>
      </c>
      <c r="G358" s="26">
        <f t="shared" si="109"/>
        <v>12</v>
      </c>
      <c r="I358" s="36" t="str">
        <f t="shared" si="108"/>
        <v>U13 Boys</v>
      </c>
      <c r="J358" s="36">
        <f t="shared" si="110"/>
        <v>1</v>
      </c>
    </row>
    <row r="359" spans="1:11" x14ac:dyDescent="0.3">
      <c r="B359" s="23">
        <v>5</v>
      </c>
      <c r="C359" s="26">
        <v>108</v>
      </c>
      <c r="D359" s="24" t="str">
        <f t="shared" si="106"/>
        <v>Herbert BECKWITH</v>
      </c>
      <c r="E359" s="24" t="str">
        <f t="shared" si="107"/>
        <v>Corby AC</v>
      </c>
      <c r="F359" s="34">
        <v>2.0023148148148148E-3</v>
      </c>
      <c r="G359" s="26">
        <f t="shared" si="109"/>
        <v>14</v>
      </c>
      <c r="I359" s="36" t="str">
        <f t="shared" si="108"/>
        <v>U13 Boys</v>
      </c>
      <c r="J359" s="36">
        <f t="shared" si="110"/>
        <v>1</v>
      </c>
    </row>
    <row r="360" spans="1:11" x14ac:dyDescent="0.3">
      <c r="B360" s="23">
        <v>6</v>
      </c>
      <c r="C360" s="26">
        <v>126</v>
      </c>
      <c r="D360" s="24" t="str">
        <f t="shared" si="106"/>
        <v>Henry WESTLEY</v>
      </c>
      <c r="E360" s="24" t="str">
        <f t="shared" si="107"/>
        <v>Rugby &amp; Northampton AC</v>
      </c>
      <c r="F360" s="34">
        <v>2.011574074074074E-3</v>
      </c>
      <c r="G360" s="26">
        <f t="shared" si="109"/>
        <v>15</v>
      </c>
      <c r="I360" s="36" t="str">
        <f t="shared" si="108"/>
        <v>U13 Boys</v>
      </c>
      <c r="J360" s="36">
        <f t="shared" si="110"/>
        <v>1</v>
      </c>
    </row>
    <row r="361" spans="1:11" x14ac:dyDescent="0.3">
      <c r="B361" s="23">
        <v>7</v>
      </c>
      <c r="C361" s="26">
        <v>10</v>
      </c>
      <c r="D361" s="24" t="str">
        <f t="shared" si="106"/>
        <v>Jacob ARCHER</v>
      </c>
      <c r="E361" s="24" t="str">
        <f t="shared" si="107"/>
        <v>Rugby &amp; Northampton AC</v>
      </c>
      <c r="F361" s="34">
        <v>2.0173611111111108E-3</v>
      </c>
      <c r="G361" s="26">
        <f t="shared" si="109"/>
        <v>16</v>
      </c>
      <c r="I361" s="36" t="str">
        <f t="shared" si="108"/>
        <v>U13 Boys</v>
      </c>
      <c r="J361" s="36">
        <f t="shared" si="110"/>
        <v>1</v>
      </c>
    </row>
    <row r="362" spans="1:11" x14ac:dyDescent="0.3">
      <c r="B362" s="23">
        <v>8</v>
      </c>
      <c r="C362" s="26">
        <v>113</v>
      </c>
      <c r="D362" s="24" t="str">
        <f t="shared" si="106"/>
        <v>Gabriel GOATLEY</v>
      </c>
      <c r="E362" s="24" t="str">
        <f t="shared" si="107"/>
        <v>Rugby &amp; Northampton AC</v>
      </c>
      <c r="F362" s="34">
        <v>2.1562499999999997E-3</v>
      </c>
      <c r="G362" s="26">
        <f t="shared" si="109"/>
        <v>17</v>
      </c>
      <c r="I362" s="36" t="str">
        <f t="shared" si="108"/>
        <v>U13 Boys</v>
      </c>
      <c r="J362" s="36">
        <f t="shared" si="110"/>
        <v>1</v>
      </c>
    </row>
    <row r="363" spans="1:11" x14ac:dyDescent="0.3">
      <c r="B363" s="23">
        <v>9</v>
      </c>
      <c r="C363" s="26">
        <v>15</v>
      </c>
      <c r="D363" s="24" t="str">
        <f t="shared" si="106"/>
        <v>Charlie GIBBS</v>
      </c>
      <c r="E363" s="24" t="str">
        <f t="shared" si="107"/>
        <v>Rugby &amp; Northampton AC</v>
      </c>
      <c r="F363" s="34">
        <v>2.3159722222222223E-3</v>
      </c>
      <c r="G363" s="26">
        <f t="shared" si="109"/>
        <v>18</v>
      </c>
      <c r="I363" s="36" t="str">
        <f t="shared" si="108"/>
        <v>U13 Boys</v>
      </c>
      <c r="J363" s="36">
        <f t="shared" si="110"/>
        <v>1</v>
      </c>
    </row>
    <row r="364" spans="1:11" x14ac:dyDescent="0.3">
      <c r="B364" s="23">
        <v>10</v>
      </c>
      <c r="C364" s="26"/>
      <c r="D364" s="24" t="str">
        <f t="shared" si="106"/>
        <v/>
      </c>
      <c r="E364" s="24" t="str">
        <f t="shared" si="107"/>
        <v/>
      </c>
      <c r="F364" s="34"/>
      <c r="G364" s="26" t="str">
        <f t="shared" si="109"/>
        <v/>
      </c>
      <c r="I364" s="36" t="str">
        <f t="shared" si="108"/>
        <v/>
      </c>
      <c r="J364" s="36">
        <f t="shared" si="110"/>
        <v>1</v>
      </c>
    </row>
    <row r="366" spans="1:11" x14ac:dyDescent="0.3">
      <c r="A366" s="21" t="s">
        <v>57</v>
      </c>
      <c r="B366" s="22" t="str">
        <f>VLOOKUP(A366,timetable,3,FALSE)</f>
        <v>U13 Boys 800m Seeded Races</v>
      </c>
      <c r="C366" s="23"/>
      <c r="D366" s="24"/>
      <c r="E366" s="24"/>
      <c r="F366" s="25" t="s">
        <v>910</v>
      </c>
      <c r="G366" s="24"/>
    </row>
    <row r="367" spans="1:11" x14ac:dyDescent="0.3">
      <c r="A367" s="21">
        <v>2</v>
      </c>
      <c r="B367" s="23" t="s">
        <v>893</v>
      </c>
      <c r="C367" s="23" t="s">
        <v>892</v>
      </c>
      <c r="D367" s="24" t="s">
        <v>271</v>
      </c>
      <c r="E367" s="24" t="s">
        <v>274</v>
      </c>
      <c r="F367" s="25" t="s">
        <v>894</v>
      </c>
      <c r="G367" s="23" t="str">
        <f>IF(A368="X","","Qual")</f>
        <v/>
      </c>
      <c r="I367" s="35" t="s">
        <v>273</v>
      </c>
    </row>
    <row r="368" spans="1:11" x14ac:dyDescent="0.3">
      <c r="A368" s="9" t="str">
        <f>IFERROR(SEARCH("Heats",B366),"X")</f>
        <v>X</v>
      </c>
      <c r="B368" s="23">
        <v>1</v>
      </c>
      <c r="C368" s="26">
        <v>106</v>
      </c>
      <c r="D368" s="24" t="str">
        <f t="shared" ref="D368:D377" si="111">IFERROR(VLOOKUP($C368,athletes,2,FALSE)&amp;" "&amp;VLOOKUP($C368,athletes,3,FALSE),"")</f>
        <v>Keiran ASHMAN</v>
      </c>
      <c r="E368" s="24" t="str">
        <f t="shared" ref="E368:E377" si="112">IFERROR(VLOOKUP($C368,athletes,6,FALSE),"")</f>
        <v>Rugby &amp; Northampton AC</v>
      </c>
      <c r="F368" s="34">
        <v>1.5810185185185187E-3</v>
      </c>
      <c r="G368" s="26">
        <f>IFERROR(RANK(F368,$F$355:$F$377,1),"")</f>
        <v>1</v>
      </c>
      <c r="I368" s="36" t="str">
        <f t="shared" ref="I368:I377" si="113">IFERROR(VLOOKUP($C368,athletes,5,FALSE),"")</f>
        <v>U13 Boys</v>
      </c>
      <c r="J368" s="36">
        <f>IFERROR(SEARCH(I368,$B$366),"X")</f>
        <v>1</v>
      </c>
      <c r="K368" s="8" t="str">
        <f>IFERROR(VLOOKUP($C368,athletes,4,FALSE),"")</f>
        <v>M</v>
      </c>
    </row>
    <row r="369" spans="1:11" x14ac:dyDescent="0.3">
      <c r="B369" s="23">
        <v>2</v>
      </c>
      <c r="C369" s="26">
        <v>11</v>
      </c>
      <c r="D369" s="24" t="str">
        <f t="shared" si="111"/>
        <v>Jacob ASHER-RELF</v>
      </c>
      <c r="E369" s="24" t="str">
        <f t="shared" si="112"/>
        <v>Kettering Town Harriers</v>
      </c>
      <c r="F369" s="34">
        <v>1.6157407407407407E-3</v>
      </c>
      <c r="G369" s="26">
        <f t="shared" ref="G369:G377" si="114">IFERROR(RANK(F369,$F$355:$F$377,1),"")</f>
        <v>2</v>
      </c>
      <c r="I369" s="36" t="str">
        <f t="shared" si="113"/>
        <v>U13 Boys</v>
      </c>
      <c r="J369" s="36">
        <f t="shared" ref="J369:J377" si="115">IFERROR(SEARCH(I369,$B$366),"X")</f>
        <v>1</v>
      </c>
    </row>
    <row r="370" spans="1:11" x14ac:dyDescent="0.3">
      <c r="B370" s="23">
        <v>3</v>
      </c>
      <c r="C370" s="26">
        <v>25</v>
      </c>
      <c r="D370" s="24" t="str">
        <f t="shared" si="111"/>
        <v>Arthur TILT</v>
      </c>
      <c r="E370" s="24" t="str">
        <f t="shared" si="112"/>
        <v>Rugby &amp; Northampton AC</v>
      </c>
      <c r="F370" s="34">
        <v>1.689814814814815E-3</v>
      </c>
      <c r="G370" s="26">
        <f t="shared" si="114"/>
        <v>3</v>
      </c>
      <c r="I370" s="36" t="str">
        <f t="shared" si="113"/>
        <v>U13 Boys</v>
      </c>
      <c r="J370" s="36">
        <f t="shared" si="115"/>
        <v>1</v>
      </c>
    </row>
    <row r="371" spans="1:11" x14ac:dyDescent="0.3">
      <c r="B371" s="23">
        <v>4</v>
      </c>
      <c r="C371" s="26">
        <v>120</v>
      </c>
      <c r="D371" s="24" t="str">
        <f t="shared" si="111"/>
        <v>Lucas ROGERS</v>
      </c>
      <c r="E371" s="24" t="str">
        <f t="shared" si="112"/>
        <v>Kettering Town Harriers</v>
      </c>
      <c r="F371" s="34">
        <v>1.7303240740740742E-3</v>
      </c>
      <c r="G371" s="26">
        <f t="shared" si="114"/>
        <v>4</v>
      </c>
      <c r="I371" s="36" t="str">
        <f t="shared" si="113"/>
        <v>U13 Boys</v>
      </c>
      <c r="J371" s="36">
        <f t="shared" si="115"/>
        <v>1</v>
      </c>
    </row>
    <row r="372" spans="1:11" x14ac:dyDescent="0.3">
      <c r="B372" s="23">
        <v>5</v>
      </c>
      <c r="C372" s="26">
        <v>128</v>
      </c>
      <c r="D372" s="24" t="str">
        <f t="shared" si="111"/>
        <v>Dylan WHITE</v>
      </c>
      <c r="E372" s="24" t="str">
        <f t="shared" si="112"/>
        <v>Kettering Town Harriers</v>
      </c>
      <c r="F372" s="34">
        <v>1.738425925925926E-3</v>
      </c>
      <c r="G372" s="26">
        <f t="shared" si="114"/>
        <v>5</v>
      </c>
      <c r="I372" s="36" t="str">
        <f t="shared" si="113"/>
        <v>U13 Boys</v>
      </c>
      <c r="J372" s="36">
        <f t="shared" si="115"/>
        <v>1</v>
      </c>
    </row>
    <row r="373" spans="1:11" x14ac:dyDescent="0.3">
      <c r="B373" s="23">
        <v>6</v>
      </c>
      <c r="C373" s="26">
        <v>24</v>
      </c>
      <c r="D373" s="24" t="str">
        <f t="shared" si="111"/>
        <v>Louis STARR</v>
      </c>
      <c r="E373" s="24" t="str">
        <f t="shared" si="112"/>
        <v>Rugby &amp; Northampton AC</v>
      </c>
      <c r="F373" s="34">
        <v>1.7870370370370368E-3</v>
      </c>
      <c r="G373" s="26">
        <f t="shared" si="114"/>
        <v>6</v>
      </c>
      <c r="I373" s="36" t="str">
        <f t="shared" si="113"/>
        <v>U13 Boys</v>
      </c>
      <c r="J373" s="36">
        <f t="shared" si="115"/>
        <v>1</v>
      </c>
    </row>
    <row r="374" spans="1:11" x14ac:dyDescent="0.3">
      <c r="B374" s="23">
        <v>7</v>
      </c>
      <c r="C374" s="26">
        <v>123</v>
      </c>
      <c r="D374" s="24" t="str">
        <f t="shared" si="111"/>
        <v>Cian SHEA</v>
      </c>
      <c r="E374" s="24" t="str">
        <f t="shared" si="112"/>
        <v>Rugby &amp; Northampton AC</v>
      </c>
      <c r="F374" s="34">
        <v>1.8090277777777777E-3</v>
      </c>
      <c r="G374" s="26">
        <f t="shared" si="114"/>
        <v>7</v>
      </c>
      <c r="I374" s="36" t="str">
        <f t="shared" si="113"/>
        <v>U13 Boys</v>
      </c>
      <c r="J374" s="36">
        <f t="shared" si="115"/>
        <v>1</v>
      </c>
    </row>
    <row r="375" spans="1:11" x14ac:dyDescent="0.3">
      <c r="B375" s="23">
        <v>8</v>
      </c>
      <c r="C375" s="26">
        <v>121</v>
      </c>
      <c r="D375" s="24" t="str">
        <f t="shared" si="111"/>
        <v>William RONALD</v>
      </c>
      <c r="E375" s="24" t="str">
        <f t="shared" si="112"/>
        <v>Corby AC</v>
      </c>
      <c r="F375" s="34">
        <v>1.8171296296296297E-3</v>
      </c>
      <c r="G375" s="26">
        <f t="shared" si="114"/>
        <v>8</v>
      </c>
      <c r="I375" s="36" t="str">
        <f t="shared" si="113"/>
        <v>U13 Boys</v>
      </c>
      <c r="J375" s="36">
        <f t="shared" si="115"/>
        <v>1</v>
      </c>
    </row>
    <row r="376" spans="1:11" x14ac:dyDescent="0.3">
      <c r="B376" s="23">
        <v>9</v>
      </c>
      <c r="C376" s="26">
        <v>111</v>
      </c>
      <c r="D376" s="24" t="str">
        <f t="shared" si="111"/>
        <v>James DARBY</v>
      </c>
      <c r="E376" s="24" t="str">
        <f t="shared" si="112"/>
        <v>Silson AC</v>
      </c>
      <c r="F376" s="34">
        <v>1.945601851851852E-3</v>
      </c>
      <c r="G376" s="26">
        <f t="shared" si="114"/>
        <v>13</v>
      </c>
      <c r="I376" s="36" t="str">
        <f t="shared" si="113"/>
        <v>U13 Boys</v>
      </c>
      <c r="J376" s="36">
        <f t="shared" si="115"/>
        <v>1</v>
      </c>
    </row>
    <row r="377" spans="1:11" x14ac:dyDescent="0.3">
      <c r="B377" s="23">
        <v>10</v>
      </c>
      <c r="C377" s="26"/>
      <c r="D377" s="24" t="str">
        <f t="shared" si="111"/>
        <v/>
      </c>
      <c r="E377" s="24" t="str">
        <f t="shared" si="112"/>
        <v/>
      </c>
      <c r="F377" s="34"/>
      <c r="G377" s="26" t="str">
        <f t="shared" si="114"/>
        <v/>
      </c>
      <c r="I377" s="36" t="str">
        <f t="shared" si="113"/>
        <v/>
      </c>
      <c r="J377" s="36">
        <f t="shared" si="115"/>
        <v>1</v>
      </c>
    </row>
    <row r="379" spans="1:11" x14ac:dyDescent="0.3">
      <c r="A379" s="21" t="s">
        <v>59</v>
      </c>
      <c r="B379" s="22" t="str">
        <f>VLOOKUP(A379,timetable,3,FALSE)</f>
        <v>U15 Girls 800m Seeded Races</v>
      </c>
      <c r="C379" s="23"/>
      <c r="D379" s="24"/>
      <c r="E379" s="24"/>
      <c r="F379" s="25" t="s">
        <v>909</v>
      </c>
      <c r="G379" s="23" t="s">
        <v>911</v>
      </c>
    </row>
    <row r="380" spans="1:11" x14ac:dyDescent="0.3">
      <c r="A380" s="21">
        <v>1</v>
      </c>
      <c r="B380" s="23" t="s">
        <v>893</v>
      </c>
      <c r="C380" s="23" t="s">
        <v>892</v>
      </c>
      <c r="D380" s="24" t="s">
        <v>271</v>
      </c>
      <c r="E380" s="24" t="s">
        <v>274</v>
      </c>
      <c r="F380" s="25" t="s">
        <v>894</v>
      </c>
      <c r="G380" s="23" t="str">
        <f>IF(A381="X","","Qual")</f>
        <v/>
      </c>
      <c r="I380" s="35" t="s">
        <v>273</v>
      </c>
    </row>
    <row r="381" spans="1:11" x14ac:dyDescent="0.3">
      <c r="A381" s="9" t="str">
        <f>IFERROR(SEARCH("Heats",B379),"X")</f>
        <v>X</v>
      </c>
      <c r="B381" s="23">
        <v>1</v>
      </c>
      <c r="C381" s="26">
        <v>281</v>
      </c>
      <c r="D381" s="24" t="str">
        <f t="shared" ref="D381:D390" si="116">IFERROR(VLOOKUP($C381,athletes,2,FALSE)&amp;" "&amp;VLOOKUP($C381,athletes,3,FALSE),"")</f>
        <v>Trinity MCCLEARY</v>
      </c>
      <c r="E381" s="24" t="str">
        <f t="shared" ref="E381:E390" si="117">IFERROR(VLOOKUP($C381,athletes,6,FALSE),"")</f>
        <v>Corby AC</v>
      </c>
      <c r="F381" s="34">
        <v>1.7743055555555552E-3</v>
      </c>
      <c r="G381" s="26">
        <f>IFERROR(RANK(F381,$F$381:$F$403,1),"")</f>
        <v>5</v>
      </c>
      <c r="I381" s="36" t="str">
        <f t="shared" ref="I381:I390" si="118">IFERROR(VLOOKUP($C381,athletes,5,FALSE),"")</f>
        <v>U15 Girls</v>
      </c>
      <c r="J381" s="36">
        <f>IFERROR(SEARCH(I381,$B$379),"X")</f>
        <v>1</v>
      </c>
      <c r="K381" s="8" t="str">
        <f>IFERROR(VLOOKUP($C381,athletes,4,FALSE),"")</f>
        <v>F</v>
      </c>
    </row>
    <row r="382" spans="1:11" x14ac:dyDescent="0.3">
      <c r="B382" s="23">
        <v>2</v>
      </c>
      <c r="C382" s="26">
        <v>283</v>
      </c>
      <c r="D382" s="24" t="str">
        <f t="shared" si="116"/>
        <v>Megan PALMER</v>
      </c>
      <c r="E382" s="24" t="str">
        <f t="shared" si="117"/>
        <v>Rugby &amp; Northampton AC</v>
      </c>
      <c r="F382" s="34">
        <v>1.8344907407407407E-3</v>
      </c>
      <c r="G382" s="26">
        <f t="shared" ref="G382:G390" si="119">IFERROR(RANK(F382,$F$381:$F$403,1),"")</f>
        <v>7</v>
      </c>
      <c r="I382" s="36" t="str">
        <f t="shared" si="118"/>
        <v>U15 Girls</v>
      </c>
      <c r="J382" s="36">
        <f t="shared" ref="J382:J390" si="120">IFERROR(SEARCH(I382,$B$379),"X")</f>
        <v>1</v>
      </c>
    </row>
    <row r="383" spans="1:11" x14ac:dyDescent="0.3">
      <c r="B383" s="23">
        <v>3</v>
      </c>
      <c r="C383" s="26">
        <v>274</v>
      </c>
      <c r="D383" s="24" t="str">
        <f t="shared" si="116"/>
        <v>Flora GOATLEY</v>
      </c>
      <c r="E383" s="24" t="str">
        <f t="shared" si="117"/>
        <v>Rugby &amp; Northampton AC</v>
      </c>
      <c r="F383" s="34">
        <v>1.8668981481481481E-3</v>
      </c>
      <c r="G383" s="26">
        <f t="shared" si="119"/>
        <v>9</v>
      </c>
      <c r="I383" s="36" t="str">
        <f t="shared" si="118"/>
        <v>U15 Girls</v>
      </c>
      <c r="J383" s="36">
        <f t="shared" si="120"/>
        <v>1</v>
      </c>
    </row>
    <row r="384" spans="1:11" x14ac:dyDescent="0.3">
      <c r="B384" s="23">
        <v>4</v>
      </c>
      <c r="C384" s="26">
        <v>285</v>
      </c>
      <c r="D384" s="24" t="str">
        <f t="shared" si="116"/>
        <v>Emilia THOMPSON</v>
      </c>
      <c r="E384" s="24" t="str">
        <f t="shared" si="117"/>
        <v>Rugby &amp; Northampton AC</v>
      </c>
      <c r="F384" s="34">
        <v>1.9375E-3</v>
      </c>
      <c r="G384" s="26">
        <f t="shared" si="119"/>
        <v>11</v>
      </c>
      <c r="I384" s="36" t="str">
        <f t="shared" si="118"/>
        <v>U15 Girls</v>
      </c>
      <c r="J384" s="36">
        <f t="shared" si="120"/>
        <v>1</v>
      </c>
    </row>
    <row r="385" spans="1:11" x14ac:dyDescent="0.3">
      <c r="B385" s="23">
        <v>5</v>
      </c>
      <c r="C385" s="26">
        <v>207</v>
      </c>
      <c r="D385" s="24" t="str">
        <f t="shared" si="116"/>
        <v>Amy HARRIS</v>
      </c>
      <c r="E385" s="24" t="str">
        <f t="shared" si="117"/>
        <v>Silson AC</v>
      </c>
      <c r="F385" s="34">
        <v>2.0254629629629629E-3</v>
      </c>
      <c r="G385" s="26">
        <f t="shared" si="119"/>
        <v>12</v>
      </c>
      <c r="I385" s="36" t="str">
        <f t="shared" si="118"/>
        <v>U15 Girls</v>
      </c>
      <c r="J385" s="36">
        <f t="shared" si="120"/>
        <v>1</v>
      </c>
    </row>
    <row r="386" spans="1:11" x14ac:dyDescent="0.3">
      <c r="B386" s="23">
        <v>6</v>
      </c>
      <c r="C386" s="26">
        <v>280</v>
      </c>
      <c r="D386" s="24" t="str">
        <f t="shared" si="116"/>
        <v>Jay-Leigh MCALLISTER</v>
      </c>
      <c r="E386" s="24" t="str">
        <f t="shared" si="117"/>
        <v>Corby AC</v>
      </c>
      <c r="F386" s="34">
        <v>2.1238425925925925E-3</v>
      </c>
      <c r="G386" s="26">
        <f t="shared" si="119"/>
        <v>13</v>
      </c>
      <c r="I386" s="36" t="str">
        <f t="shared" si="118"/>
        <v>U15 Girls</v>
      </c>
      <c r="J386" s="36">
        <f t="shared" si="120"/>
        <v>1</v>
      </c>
    </row>
    <row r="387" spans="1:11" x14ac:dyDescent="0.3">
      <c r="B387" s="23">
        <v>7</v>
      </c>
      <c r="C387" s="26"/>
      <c r="D387" s="24" t="str">
        <f t="shared" si="116"/>
        <v/>
      </c>
      <c r="E387" s="24" t="str">
        <f t="shared" si="117"/>
        <v/>
      </c>
      <c r="F387" s="34"/>
      <c r="G387" s="26" t="str">
        <f t="shared" si="119"/>
        <v/>
      </c>
      <c r="I387" s="36" t="str">
        <f t="shared" si="118"/>
        <v/>
      </c>
      <c r="J387" s="36">
        <f t="shared" si="120"/>
        <v>1</v>
      </c>
    </row>
    <row r="388" spans="1:11" x14ac:dyDescent="0.3">
      <c r="B388" s="23">
        <v>8</v>
      </c>
      <c r="C388" s="26"/>
      <c r="D388" s="24" t="str">
        <f t="shared" si="116"/>
        <v/>
      </c>
      <c r="E388" s="24" t="str">
        <f t="shared" si="117"/>
        <v/>
      </c>
      <c r="F388" s="34"/>
      <c r="G388" s="26" t="str">
        <f t="shared" si="119"/>
        <v/>
      </c>
      <c r="I388" s="36" t="str">
        <f t="shared" si="118"/>
        <v/>
      </c>
      <c r="J388" s="36">
        <f t="shared" si="120"/>
        <v>1</v>
      </c>
    </row>
    <row r="389" spans="1:11" x14ac:dyDescent="0.3">
      <c r="B389" s="23">
        <v>9</v>
      </c>
      <c r="C389" s="26"/>
      <c r="D389" s="24" t="str">
        <f t="shared" si="116"/>
        <v/>
      </c>
      <c r="E389" s="24" t="str">
        <f t="shared" si="117"/>
        <v/>
      </c>
      <c r="F389" s="34"/>
      <c r="G389" s="26" t="str">
        <f t="shared" si="119"/>
        <v/>
      </c>
      <c r="I389" s="36" t="str">
        <f t="shared" si="118"/>
        <v/>
      </c>
      <c r="J389" s="36">
        <f t="shared" si="120"/>
        <v>1</v>
      </c>
    </row>
    <row r="390" spans="1:11" x14ac:dyDescent="0.3">
      <c r="B390" s="23">
        <v>10</v>
      </c>
      <c r="C390" s="26"/>
      <c r="D390" s="24" t="str">
        <f t="shared" si="116"/>
        <v/>
      </c>
      <c r="E390" s="24" t="str">
        <f t="shared" si="117"/>
        <v/>
      </c>
      <c r="F390" s="34"/>
      <c r="G390" s="26" t="str">
        <f t="shared" si="119"/>
        <v/>
      </c>
      <c r="I390" s="36" t="str">
        <f t="shared" si="118"/>
        <v/>
      </c>
      <c r="J390" s="36">
        <f t="shared" si="120"/>
        <v>1</v>
      </c>
    </row>
    <row r="392" spans="1:11" x14ac:dyDescent="0.3">
      <c r="A392" s="21" t="s">
        <v>59</v>
      </c>
      <c r="B392" s="22" t="str">
        <f>VLOOKUP(A392,timetable,3,FALSE)</f>
        <v>U15 Girls 800m Seeded Races</v>
      </c>
      <c r="C392" s="23"/>
      <c r="D392" s="24"/>
      <c r="E392" s="24"/>
      <c r="F392" s="25" t="s">
        <v>910</v>
      </c>
      <c r="G392" s="24"/>
    </row>
    <row r="393" spans="1:11" x14ac:dyDescent="0.3">
      <c r="A393" s="21">
        <v>2</v>
      </c>
      <c r="B393" s="23" t="s">
        <v>893</v>
      </c>
      <c r="C393" s="23" t="s">
        <v>892</v>
      </c>
      <c r="D393" s="24" t="s">
        <v>271</v>
      </c>
      <c r="E393" s="24" t="s">
        <v>274</v>
      </c>
      <c r="F393" s="25" t="s">
        <v>894</v>
      </c>
      <c r="G393" s="23" t="str">
        <f>IF(A394="X","","Qual")</f>
        <v/>
      </c>
      <c r="I393" s="35" t="s">
        <v>273</v>
      </c>
    </row>
    <row r="394" spans="1:11" x14ac:dyDescent="0.3">
      <c r="A394" s="9" t="str">
        <f>IFERROR(SEARCH("Heats",B392),"X")</f>
        <v>X</v>
      </c>
      <c r="B394" s="23">
        <v>1</v>
      </c>
      <c r="C394" s="26">
        <v>277</v>
      </c>
      <c r="D394" s="24" t="str">
        <f t="shared" ref="D394:D403" si="121">IFERROR(VLOOKUP($C394,athletes,2,FALSE)&amp;" "&amp;VLOOKUP($C394,athletes,3,FALSE),"")</f>
        <v>Emily HINTON</v>
      </c>
      <c r="E394" s="24" t="str">
        <f t="shared" ref="E394:E403" si="122">IFERROR(VLOOKUP($C394,athletes,6,FALSE),"")</f>
        <v>Silson AC</v>
      </c>
      <c r="F394" s="34">
        <v>1.6689814814814814E-3</v>
      </c>
      <c r="G394" s="26">
        <f>IFERROR(RANK(F394,$F$381:$F$403,1),"")</f>
        <v>1</v>
      </c>
      <c r="I394" s="36" t="str">
        <f t="shared" ref="I394:I403" si="123">IFERROR(VLOOKUP($C394,athletes,5,FALSE),"")</f>
        <v>U15 Girls</v>
      </c>
      <c r="J394" s="36">
        <f>IFERROR(SEARCH(I394,$B$392),"X")</f>
        <v>1</v>
      </c>
      <c r="K394" s="8" t="str">
        <f>IFERROR(VLOOKUP($C394,athletes,4,FALSE),"")</f>
        <v>F</v>
      </c>
    </row>
    <row r="395" spans="1:11" x14ac:dyDescent="0.3">
      <c r="B395" s="23">
        <v>2</v>
      </c>
      <c r="C395" s="26">
        <v>269</v>
      </c>
      <c r="D395" s="24" t="str">
        <f t="shared" si="121"/>
        <v>Alice BATES</v>
      </c>
      <c r="E395" s="24" t="str">
        <f t="shared" si="122"/>
        <v>Rugby &amp; Northampton AC</v>
      </c>
      <c r="F395" s="34">
        <v>1.6875E-3</v>
      </c>
      <c r="G395" s="26">
        <f t="shared" ref="G395:G403" si="124">IFERROR(RANK(F395,$F$381:$F$403,1),"")</f>
        <v>2</v>
      </c>
      <c r="I395" s="36" t="str">
        <f t="shared" si="123"/>
        <v>U15 Girls</v>
      </c>
      <c r="J395" s="36">
        <f t="shared" ref="J395:J403" si="125">IFERROR(SEARCH(I395,$B$392),"X")</f>
        <v>1</v>
      </c>
    </row>
    <row r="396" spans="1:11" x14ac:dyDescent="0.3">
      <c r="B396" s="23">
        <v>3</v>
      </c>
      <c r="C396" s="26">
        <v>289</v>
      </c>
      <c r="D396" s="24" t="str">
        <f t="shared" si="121"/>
        <v>Olivia WILLIAMS</v>
      </c>
      <c r="E396" s="24" t="str">
        <f t="shared" si="122"/>
        <v>Rugby &amp; Northampton AC</v>
      </c>
      <c r="F396" s="34">
        <v>1.6979166666666664E-3</v>
      </c>
      <c r="G396" s="26">
        <f t="shared" si="124"/>
        <v>3</v>
      </c>
      <c r="I396" s="36" t="str">
        <f t="shared" si="123"/>
        <v>U15 Girls</v>
      </c>
      <c r="J396" s="36">
        <f t="shared" si="125"/>
        <v>1</v>
      </c>
    </row>
    <row r="397" spans="1:11" x14ac:dyDescent="0.3">
      <c r="B397" s="23">
        <v>4</v>
      </c>
      <c r="C397" s="26">
        <v>284</v>
      </c>
      <c r="D397" s="24" t="str">
        <f t="shared" si="121"/>
        <v>Claudia SEARLE</v>
      </c>
      <c r="E397" s="24" t="str">
        <f t="shared" si="122"/>
        <v>Rugby &amp; Northampton AC</v>
      </c>
      <c r="F397" s="34">
        <v>1.7256944444444444E-3</v>
      </c>
      <c r="G397" s="26">
        <f t="shared" si="124"/>
        <v>4</v>
      </c>
      <c r="I397" s="36" t="str">
        <f t="shared" si="123"/>
        <v>U15 Girls</v>
      </c>
      <c r="J397" s="36">
        <f t="shared" si="125"/>
        <v>1</v>
      </c>
    </row>
    <row r="398" spans="1:11" x14ac:dyDescent="0.3">
      <c r="B398" s="23">
        <v>5</v>
      </c>
      <c r="C398" s="26">
        <v>287</v>
      </c>
      <c r="D398" s="24" t="str">
        <f t="shared" si="121"/>
        <v>Erin TREACY</v>
      </c>
      <c r="E398" s="24" t="str">
        <f t="shared" si="122"/>
        <v>Corby AC</v>
      </c>
      <c r="F398" s="34">
        <v>1.7777777777777776E-3</v>
      </c>
      <c r="G398" s="26">
        <f t="shared" si="124"/>
        <v>6</v>
      </c>
      <c r="I398" s="36" t="str">
        <f t="shared" si="123"/>
        <v>U15 Girls</v>
      </c>
      <c r="J398" s="36">
        <f t="shared" si="125"/>
        <v>1</v>
      </c>
    </row>
    <row r="399" spans="1:11" x14ac:dyDescent="0.3">
      <c r="B399" s="23">
        <v>6</v>
      </c>
      <c r="C399" s="26">
        <v>288</v>
      </c>
      <c r="D399" s="24" t="str">
        <f t="shared" si="121"/>
        <v>Lucy WATTS</v>
      </c>
      <c r="E399" s="24" t="str">
        <f t="shared" si="122"/>
        <v>Wellingborough &amp; District AC</v>
      </c>
      <c r="F399" s="34">
        <v>1.8344907407407407E-3</v>
      </c>
      <c r="G399" s="26">
        <f t="shared" si="124"/>
        <v>7</v>
      </c>
      <c r="I399" s="36" t="str">
        <f t="shared" si="123"/>
        <v>U15 Girls</v>
      </c>
      <c r="J399" s="36">
        <f t="shared" si="125"/>
        <v>1</v>
      </c>
    </row>
    <row r="400" spans="1:11" x14ac:dyDescent="0.3">
      <c r="B400" s="23">
        <v>7</v>
      </c>
      <c r="C400" s="26">
        <v>220</v>
      </c>
      <c r="D400" s="24" t="str">
        <f t="shared" si="121"/>
        <v>Abigail THAYANITHY</v>
      </c>
      <c r="E400" s="24" t="str">
        <f t="shared" si="122"/>
        <v>Rugby &amp; Northampton AC</v>
      </c>
      <c r="F400" s="34">
        <v>1.8969907407407405E-3</v>
      </c>
      <c r="G400" s="26">
        <f t="shared" si="124"/>
        <v>10</v>
      </c>
      <c r="I400" s="36" t="str">
        <f t="shared" si="123"/>
        <v>U15 Girls</v>
      </c>
      <c r="J400" s="36">
        <f t="shared" si="125"/>
        <v>1</v>
      </c>
    </row>
    <row r="401" spans="1:11" x14ac:dyDescent="0.3">
      <c r="B401" s="23">
        <v>8</v>
      </c>
      <c r="C401" s="26"/>
      <c r="D401" s="24" t="str">
        <f t="shared" si="121"/>
        <v/>
      </c>
      <c r="E401" s="24" t="str">
        <f t="shared" si="122"/>
        <v/>
      </c>
      <c r="F401" s="34"/>
      <c r="G401" s="26" t="str">
        <f t="shared" si="124"/>
        <v/>
      </c>
      <c r="I401" s="36" t="str">
        <f t="shared" si="123"/>
        <v/>
      </c>
      <c r="J401" s="36">
        <f t="shared" si="125"/>
        <v>1</v>
      </c>
    </row>
    <row r="402" spans="1:11" x14ac:dyDescent="0.3">
      <c r="B402" s="23">
        <v>9</v>
      </c>
      <c r="C402" s="26"/>
      <c r="D402" s="24" t="str">
        <f t="shared" si="121"/>
        <v/>
      </c>
      <c r="E402" s="24" t="str">
        <f t="shared" si="122"/>
        <v/>
      </c>
      <c r="F402" s="34"/>
      <c r="G402" s="26" t="str">
        <f t="shared" si="124"/>
        <v/>
      </c>
      <c r="I402" s="36" t="str">
        <f t="shared" si="123"/>
        <v/>
      </c>
      <c r="J402" s="36">
        <f t="shared" si="125"/>
        <v>1</v>
      </c>
    </row>
    <row r="403" spans="1:11" x14ac:dyDescent="0.3">
      <c r="B403" s="23">
        <v>10</v>
      </c>
      <c r="C403" s="26"/>
      <c r="D403" s="24" t="str">
        <f t="shared" si="121"/>
        <v/>
      </c>
      <c r="E403" s="24" t="str">
        <f t="shared" si="122"/>
        <v/>
      </c>
      <c r="F403" s="34"/>
      <c r="G403" s="26" t="str">
        <f t="shared" si="124"/>
        <v/>
      </c>
      <c r="I403" s="36" t="str">
        <f t="shared" si="123"/>
        <v/>
      </c>
      <c r="J403" s="36">
        <f t="shared" si="125"/>
        <v>1</v>
      </c>
    </row>
    <row r="405" spans="1:11" x14ac:dyDescent="0.3">
      <c r="A405" s="21" t="s">
        <v>61</v>
      </c>
      <c r="B405" s="22" t="str">
        <f>VLOOKUP(A405,timetable,3,FALSE)</f>
        <v>U15 Boys 800m Seeded Races</v>
      </c>
      <c r="C405" s="23"/>
      <c r="D405" s="24"/>
      <c r="E405" s="24"/>
      <c r="F405" s="25" t="s">
        <v>909</v>
      </c>
      <c r="G405" s="23" t="s">
        <v>911</v>
      </c>
    </row>
    <row r="406" spans="1:11" x14ac:dyDescent="0.3">
      <c r="A406" s="21">
        <v>1</v>
      </c>
      <c r="B406" s="23" t="s">
        <v>893</v>
      </c>
      <c r="C406" s="23" t="s">
        <v>892</v>
      </c>
      <c r="D406" s="24" t="s">
        <v>271</v>
      </c>
      <c r="E406" s="24" t="s">
        <v>274</v>
      </c>
      <c r="F406" s="25" t="s">
        <v>894</v>
      </c>
      <c r="G406" s="23" t="str">
        <f>IF(A407="X","","Qual")</f>
        <v/>
      </c>
      <c r="I406" s="35" t="s">
        <v>273</v>
      </c>
    </row>
    <row r="407" spans="1:11" x14ac:dyDescent="0.3">
      <c r="A407" s="9" t="str">
        <f>IFERROR(SEARCH("Heats",B405),"X")</f>
        <v>X</v>
      </c>
      <c r="B407" s="23">
        <v>1</v>
      </c>
      <c r="C407" s="26">
        <v>133</v>
      </c>
      <c r="D407" s="24" t="str">
        <f t="shared" ref="D407:D416" si="126">IFERROR(VLOOKUP($C407,athletes,2,FALSE)&amp;" "&amp;VLOOKUP($C407,athletes,3,FALSE),"")</f>
        <v>Oliver CHERRINGTON</v>
      </c>
      <c r="E407" s="24" t="str">
        <f t="shared" ref="E407:E416" si="127">IFERROR(VLOOKUP($C407,athletes,6,FALSE),"")</f>
        <v>Rugby &amp; Northampton AC</v>
      </c>
      <c r="F407" s="34">
        <v>1.6782407407407406E-3</v>
      </c>
      <c r="G407" s="26">
        <f>IFERROR(RANK(F407,$F$407:$F$429,1),"")</f>
        <v>3</v>
      </c>
      <c r="I407" s="36" t="str">
        <f t="shared" ref="I407:I416" si="128">IFERROR(VLOOKUP($C407,athletes,5,FALSE),"")</f>
        <v>U15 Boys</v>
      </c>
      <c r="J407" s="36">
        <f>IFERROR(SEARCH(I407,$B$405),"X")</f>
        <v>1</v>
      </c>
      <c r="K407" s="8" t="str">
        <f>IFERROR(VLOOKUP($C407,athletes,4,FALSE),"")</f>
        <v>M</v>
      </c>
    </row>
    <row r="408" spans="1:11" x14ac:dyDescent="0.3">
      <c r="B408" s="23">
        <v>2</v>
      </c>
      <c r="C408" s="26">
        <v>146</v>
      </c>
      <c r="D408" s="24" t="str">
        <f t="shared" si="126"/>
        <v>Stanley TAYLOR</v>
      </c>
      <c r="E408" s="24" t="str">
        <f t="shared" si="127"/>
        <v>Wellingborough &amp; District AC</v>
      </c>
      <c r="F408" s="34">
        <v>1.7048611111111112E-3</v>
      </c>
      <c r="G408" s="26">
        <f t="shared" ref="G408:G416" si="129">IFERROR(RANK(F408,$F$407:$F$429,1),"")</f>
        <v>5</v>
      </c>
      <c r="I408" s="36" t="str">
        <f t="shared" si="128"/>
        <v>U15 Boys</v>
      </c>
      <c r="J408" s="36">
        <f t="shared" ref="J408:J416" si="130">IFERROR(SEARCH(I408,$B$405),"X")</f>
        <v>1</v>
      </c>
    </row>
    <row r="409" spans="1:11" x14ac:dyDescent="0.3">
      <c r="B409" s="23">
        <v>3</v>
      </c>
      <c r="C409" s="26">
        <v>149</v>
      </c>
      <c r="D409" s="24" t="str">
        <f t="shared" si="126"/>
        <v>Peter VAN UEM</v>
      </c>
      <c r="E409" s="24" t="str">
        <f t="shared" si="127"/>
        <v>Rugby &amp; Northampton AC</v>
      </c>
      <c r="F409" s="34">
        <v>1.7222222222222222E-3</v>
      </c>
      <c r="G409" s="26">
        <f t="shared" si="129"/>
        <v>6</v>
      </c>
      <c r="I409" s="36" t="str">
        <f t="shared" si="128"/>
        <v>U15 Boys</v>
      </c>
      <c r="J409" s="36">
        <f t="shared" si="130"/>
        <v>1</v>
      </c>
    </row>
    <row r="410" spans="1:11" x14ac:dyDescent="0.3">
      <c r="B410" s="23">
        <v>4</v>
      </c>
      <c r="C410" s="26">
        <v>134</v>
      </c>
      <c r="D410" s="24" t="str">
        <f t="shared" si="126"/>
        <v>Joshua CLUTTON</v>
      </c>
      <c r="E410" s="24" t="str">
        <f t="shared" si="127"/>
        <v>Kettering Town Harriers</v>
      </c>
      <c r="F410" s="34">
        <v>1.7407407407407408E-3</v>
      </c>
      <c r="G410" s="26">
        <f t="shared" si="129"/>
        <v>7</v>
      </c>
      <c r="I410" s="36" t="str">
        <f t="shared" si="128"/>
        <v>U15 Boys</v>
      </c>
      <c r="J410" s="36">
        <f t="shared" si="130"/>
        <v>1</v>
      </c>
    </row>
    <row r="411" spans="1:11" x14ac:dyDescent="0.3">
      <c r="B411" s="23">
        <v>5</v>
      </c>
      <c r="C411" s="26">
        <v>132</v>
      </c>
      <c r="D411" s="24" t="str">
        <f t="shared" si="126"/>
        <v>Rio CARR</v>
      </c>
      <c r="E411" s="24" t="str">
        <f t="shared" si="127"/>
        <v>Kettering Town Harriers</v>
      </c>
      <c r="F411" s="34">
        <v>1.7916666666666669E-3</v>
      </c>
      <c r="G411" s="26">
        <f t="shared" si="129"/>
        <v>9</v>
      </c>
      <c r="I411" s="36" t="str">
        <f t="shared" si="128"/>
        <v>U15 Boys</v>
      </c>
      <c r="J411" s="36">
        <f t="shared" si="130"/>
        <v>1</v>
      </c>
    </row>
    <row r="412" spans="1:11" x14ac:dyDescent="0.3">
      <c r="B412" s="23">
        <v>6</v>
      </c>
      <c r="C412" s="26">
        <v>33</v>
      </c>
      <c r="D412" s="24" t="str">
        <f t="shared" si="126"/>
        <v>Joseph LOK</v>
      </c>
      <c r="E412" s="24" t="str">
        <f t="shared" si="127"/>
        <v>Corby AC</v>
      </c>
      <c r="F412" s="34">
        <v>1.8692129629629629E-3</v>
      </c>
      <c r="G412" s="26">
        <f t="shared" si="129"/>
        <v>10</v>
      </c>
      <c r="I412" s="36" t="str">
        <f t="shared" si="128"/>
        <v>U15 Boys</v>
      </c>
      <c r="J412" s="36">
        <f t="shared" si="130"/>
        <v>1</v>
      </c>
    </row>
    <row r="413" spans="1:11" x14ac:dyDescent="0.3">
      <c r="B413" s="23">
        <v>7</v>
      </c>
      <c r="C413" s="26">
        <v>129</v>
      </c>
      <c r="D413" s="24" t="str">
        <f t="shared" si="126"/>
        <v>Sebastian BECKWITH</v>
      </c>
      <c r="E413" s="24" t="str">
        <f t="shared" si="127"/>
        <v>Corby AC</v>
      </c>
      <c r="F413" s="34">
        <v>1.9386574074074072E-3</v>
      </c>
      <c r="G413" s="26">
        <f t="shared" si="129"/>
        <v>11</v>
      </c>
      <c r="I413" s="36" t="str">
        <f t="shared" si="128"/>
        <v>U15 Boys</v>
      </c>
      <c r="J413" s="36">
        <f t="shared" si="130"/>
        <v>1</v>
      </c>
    </row>
    <row r="414" spans="1:11" x14ac:dyDescent="0.3">
      <c r="B414" s="23">
        <v>8</v>
      </c>
      <c r="C414" s="26">
        <v>130</v>
      </c>
      <c r="D414" s="24" t="str">
        <f t="shared" si="126"/>
        <v>James BLOMLEY</v>
      </c>
      <c r="E414" s="24" t="str">
        <f t="shared" si="127"/>
        <v>Rugby &amp; Northampton AC</v>
      </c>
      <c r="F414" s="34">
        <v>2.0914351851851853E-3</v>
      </c>
      <c r="G414" s="26">
        <f t="shared" si="129"/>
        <v>12</v>
      </c>
      <c r="I414" s="36" t="str">
        <f t="shared" si="128"/>
        <v>U15 Boys</v>
      </c>
      <c r="J414" s="36">
        <f t="shared" si="130"/>
        <v>1</v>
      </c>
    </row>
    <row r="415" spans="1:11" x14ac:dyDescent="0.3">
      <c r="B415" s="23">
        <v>9</v>
      </c>
      <c r="C415" s="26"/>
      <c r="D415" s="24" t="str">
        <f t="shared" si="126"/>
        <v/>
      </c>
      <c r="E415" s="24" t="str">
        <f t="shared" si="127"/>
        <v/>
      </c>
      <c r="F415" s="34"/>
      <c r="G415" s="26" t="str">
        <f t="shared" si="129"/>
        <v/>
      </c>
      <c r="I415" s="36" t="str">
        <f t="shared" si="128"/>
        <v/>
      </c>
      <c r="J415" s="36">
        <f t="shared" si="130"/>
        <v>1</v>
      </c>
    </row>
    <row r="416" spans="1:11" x14ac:dyDescent="0.3">
      <c r="B416" s="23">
        <v>10</v>
      </c>
      <c r="C416" s="26"/>
      <c r="D416" s="24" t="str">
        <f t="shared" si="126"/>
        <v/>
      </c>
      <c r="E416" s="24" t="str">
        <f t="shared" si="127"/>
        <v/>
      </c>
      <c r="F416" s="34"/>
      <c r="G416" s="26" t="str">
        <f t="shared" si="129"/>
        <v/>
      </c>
      <c r="I416" s="36" t="str">
        <f t="shared" si="128"/>
        <v/>
      </c>
      <c r="J416" s="36">
        <f t="shared" si="130"/>
        <v>1</v>
      </c>
    </row>
    <row r="418" spans="1:11" x14ac:dyDescent="0.3">
      <c r="A418" s="21" t="s">
        <v>61</v>
      </c>
      <c r="B418" s="22" t="str">
        <f>VLOOKUP(A418,timetable,3,FALSE)</f>
        <v>U15 Boys 800m Seeded Races</v>
      </c>
      <c r="C418" s="23"/>
      <c r="D418" s="24"/>
      <c r="E418" s="24"/>
      <c r="F418" s="25" t="s">
        <v>910</v>
      </c>
      <c r="G418" s="24"/>
    </row>
    <row r="419" spans="1:11" x14ac:dyDescent="0.3">
      <c r="A419" s="21">
        <v>2</v>
      </c>
      <c r="B419" s="23" t="s">
        <v>893</v>
      </c>
      <c r="C419" s="23" t="s">
        <v>892</v>
      </c>
      <c r="D419" s="24" t="s">
        <v>271</v>
      </c>
      <c r="E419" s="24" t="s">
        <v>274</v>
      </c>
      <c r="F419" s="25" t="s">
        <v>894</v>
      </c>
      <c r="G419" s="23" t="str">
        <f>IF(A420="X","","Qual")</f>
        <v/>
      </c>
      <c r="I419" s="35" t="s">
        <v>273</v>
      </c>
    </row>
    <row r="420" spans="1:11" x14ac:dyDescent="0.3">
      <c r="A420" s="9" t="str">
        <f>IFERROR(SEARCH("Heats",B418),"X")</f>
        <v>X</v>
      </c>
      <c r="B420" s="23">
        <v>1</v>
      </c>
      <c r="C420" s="26">
        <v>140</v>
      </c>
      <c r="D420" s="24" t="str">
        <f t="shared" ref="D420:D429" si="131">IFERROR(VLOOKUP($C420,athletes,2,FALSE)&amp;" "&amp;VLOOKUP($C420,athletes,3,FALSE),"")</f>
        <v>Finbar MYERS</v>
      </c>
      <c r="E420" s="24" t="str">
        <f t="shared" ref="E420:E429" si="132">IFERROR(VLOOKUP($C420,athletes,6,FALSE),"")</f>
        <v>Rugby &amp; Northampton AC</v>
      </c>
      <c r="F420" s="34">
        <v>1.5462962962962963E-3</v>
      </c>
      <c r="G420" s="26">
        <f>IFERROR(RANK(F420,$F$407:$F$429,1),"")</f>
        <v>1</v>
      </c>
      <c r="I420" s="36" t="str">
        <f t="shared" ref="I420:I429" si="133">IFERROR(VLOOKUP($C420,athletes,5,FALSE),"")</f>
        <v>U15 Boys</v>
      </c>
      <c r="J420" s="36">
        <f>IFERROR(SEARCH(I420,$B$418),"X")</f>
        <v>1</v>
      </c>
      <c r="K420" s="8" t="str">
        <f>IFERROR(VLOOKUP($C420,athletes,4,FALSE),"")</f>
        <v>M</v>
      </c>
    </row>
    <row r="421" spans="1:11" x14ac:dyDescent="0.3">
      <c r="B421" s="23">
        <v>2</v>
      </c>
      <c r="C421" s="26">
        <v>150</v>
      </c>
      <c r="D421" s="24" t="str">
        <f t="shared" si="131"/>
        <v>Finlay WARD</v>
      </c>
      <c r="E421" s="24" t="str">
        <f t="shared" si="132"/>
        <v>Rugby &amp; Northampton AC</v>
      </c>
      <c r="F421" s="34">
        <v>1.6111111111111109E-3</v>
      </c>
      <c r="G421" s="26">
        <f t="shared" ref="G421:G429" si="134">IFERROR(RANK(F421,$F$407:$F$429,1),"")</f>
        <v>2</v>
      </c>
      <c r="I421" s="36" t="str">
        <f t="shared" si="133"/>
        <v>U15 Boys</v>
      </c>
      <c r="J421" s="36">
        <f t="shared" ref="J421:J429" si="135">IFERROR(SEARCH(I421,$B$418),"X")</f>
        <v>1</v>
      </c>
    </row>
    <row r="422" spans="1:11" x14ac:dyDescent="0.3">
      <c r="B422" s="23">
        <v>3</v>
      </c>
      <c r="C422" s="26">
        <v>142</v>
      </c>
      <c r="D422" s="24" t="str">
        <f t="shared" si="131"/>
        <v>Lewis PANTER</v>
      </c>
      <c r="E422" s="24" t="str">
        <f t="shared" si="132"/>
        <v>Rugby &amp; Northampton AC</v>
      </c>
      <c r="F422" s="34">
        <v>1.7013888888888892E-3</v>
      </c>
      <c r="G422" s="26">
        <f t="shared" si="134"/>
        <v>4</v>
      </c>
      <c r="I422" s="36" t="str">
        <f t="shared" si="133"/>
        <v>U15 Boys</v>
      </c>
      <c r="J422" s="36">
        <f t="shared" si="135"/>
        <v>1</v>
      </c>
    </row>
    <row r="423" spans="1:11" x14ac:dyDescent="0.3">
      <c r="B423" s="23">
        <v>4</v>
      </c>
      <c r="C423" s="26">
        <v>29</v>
      </c>
      <c r="D423" s="24" t="str">
        <f t="shared" si="131"/>
        <v>Ben BROOKER</v>
      </c>
      <c r="E423" s="24" t="str">
        <f t="shared" si="132"/>
        <v>Kettering Town Harriers</v>
      </c>
      <c r="F423" s="34">
        <v>1.7685185185185184E-3</v>
      </c>
      <c r="G423" s="26">
        <f t="shared" si="134"/>
        <v>8</v>
      </c>
      <c r="I423" s="36" t="str">
        <f t="shared" si="133"/>
        <v>U15 Boys</v>
      </c>
      <c r="J423" s="36">
        <f t="shared" si="135"/>
        <v>1</v>
      </c>
    </row>
    <row r="424" spans="1:11" x14ac:dyDescent="0.3">
      <c r="B424" s="23">
        <v>5</v>
      </c>
      <c r="C424" s="26"/>
      <c r="D424" s="24" t="str">
        <f t="shared" si="131"/>
        <v/>
      </c>
      <c r="E424" s="24" t="str">
        <f t="shared" si="132"/>
        <v/>
      </c>
      <c r="F424" s="34"/>
      <c r="G424" s="26" t="str">
        <f t="shared" si="134"/>
        <v/>
      </c>
      <c r="I424" s="36" t="str">
        <f t="shared" si="133"/>
        <v/>
      </c>
      <c r="J424" s="36">
        <f t="shared" si="135"/>
        <v>1</v>
      </c>
    </row>
    <row r="425" spans="1:11" x14ac:dyDescent="0.3">
      <c r="B425" s="23">
        <v>6</v>
      </c>
      <c r="C425" s="26"/>
      <c r="D425" s="24" t="str">
        <f t="shared" si="131"/>
        <v/>
      </c>
      <c r="E425" s="24" t="str">
        <f t="shared" si="132"/>
        <v/>
      </c>
      <c r="F425" s="34"/>
      <c r="G425" s="26" t="str">
        <f t="shared" si="134"/>
        <v/>
      </c>
      <c r="I425" s="36" t="str">
        <f t="shared" si="133"/>
        <v/>
      </c>
      <c r="J425" s="36">
        <f t="shared" si="135"/>
        <v>1</v>
      </c>
    </row>
    <row r="426" spans="1:11" x14ac:dyDescent="0.3">
      <c r="B426" s="23">
        <v>7</v>
      </c>
      <c r="C426" s="26"/>
      <c r="D426" s="24" t="str">
        <f t="shared" si="131"/>
        <v/>
      </c>
      <c r="E426" s="24" t="str">
        <f t="shared" si="132"/>
        <v/>
      </c>
      <c r="F426" s="34"/>
      <c r="G426" s="26" t="str">
        <f t="shared" si="134"/>
        <v/>
      </c>
      <c r="I426" s="36" t="str">
        <f t="shared" si="133"/>
        <v/>
      </c>
      <c r="J426" s="36">
        <f t="shared" si="135"/>
        <v>1</v>
      </c>
    </row>
    <row r="427" spans="1:11" x14ac:dyDescent="0.3">
      <c r="B427" s="23">
        <v>8</v>
      </c>
      <c r="C427" s="26"/>
      <c r="D427" s="24" t="str">
        <f t="shared" si="131"/>
        <v/>
      </c>
      <c r="E427" s="24" t="str">
        <f t="shared" si="132"/>
        <v/>
      </c>
      <c r="F427" s="34"/>
      <c r="G427" s="26" t="str">
        <f t="shared" si="134"/>
        <v/>
      </c>
      <c r="I427" s="36" t="str">
        <f t="shared" si="133"/>
        <v/>
      </c>
      <c r="J427" s="36">
        <f t="shared" si="135"/>
        <v>1</v>
      </c>
    </row>
    <row r="428" spans="1:11" x14ac:dyDescent="0.3">
      <c r="B428" s="23">
        <v>9</v>
      </c>
      <c r="C428" s="26"/>
      <c r="D428" s="24" t="str">
        <f t="shared" si="131"/>
        <v/>
      </c>
      <c r="E428" s="24" t="str">
        <f t="shared" si="132"/>
        <v/>
      </c>
      <c r="F428" s="34"/>
      <c r="G428" s="26" t="str">
        <f t="shared" si="134"/>
        <v/>
      </c>
      <c r="I428" s="36" t="str">
        <f t="shared" si="133"/>
        <v/>
      </c>
      <c r="J428" s="36">
        <f t="shared" si="135"/>
        <v>1</v>
      </c>
    </row>
    <row r="429" spans="1:11" x14ac:dyDescent="0.3">
      <c r="B429" s="23">
        <v>10</v>
      </c>
      <c r="C429" s="26"/>
      <c r="D429" s="24" t="str">
        <f t="shared" si="131"/>
        <v/>
      </c>
      <c r="E429" s="24" t="str">
        <f t="shared" si="132"/>
        <v/>
      </c>
      <c r="F429" s="34"/>
      <c r="G429" s="26" t="str">
        <f t="shared" si="134"/>
        <v/>
      </c>
      <c r="I429" s="36" t="str">
        <f t="shared" si="133"/>
        <v/>
      </c>
      <c r="J429" s="36">
        <f t="shared" si="135"/>
        <v>1</v>
      </c>
    </row>
    <row r="431" spans="1:11" x14ac:dyDescent="0.3">
      <c r="A431" s="21" t="s">
        <v>63</v>
      </c>
      <c r="B431" s="22" t="str">
        <f>VLOOKUP(A431,timetable,3,FALSE)</f>
        <v>U17 Women 800m Final</v>
      </c>
      <c r="C431" s="23"/>
      <c r="D431" s="24"/>
      <c r="E431" s="24"/>
      <c r="F431" s="25" t="str">
        <f>IF(A433="X","","Heat "&amp;A432)</f>
        <v/>
      </c>
      <c r="G431" s="24"/>
    </row>
    <row r="432" spans="1:11" x14ac:dyDescent="0.3">
      <c r="A432" s="21">
        <v>1</v>
      </c>
      <c r="B432" s="23" t="s">
        <v>893</v>
      </c>
      <c r="C432" s="23" t="s">
        <v>892</v>
      </c>
      <c r="D432" s="24" t="s">
        <v>271</v>
      </c>
      <c r="E432" s="24" t="s">
        <v>274</v>
      </c>
      <c r="F432" s="25" t="s">
        <v>894</v>
      </c>
      <c r="G432" s="23" t="str">
        <f>IF(A433="X","","Qual")</f>
        <v/>
      </c>
      <c r="I432" s="35" t="s">
        <v>273</v>
      </c>
    </row>
    <row r="433" spans="1:11" x14ac:dyDescent="0.3">
      <c r="A433" s="9" t="str">
        <f>IFERROR(SEARCH("Heats",B431),"X")</f>
        <v>X</v>
      </c>
      <c r="B433" s="23">
        <v>1</v>
      </c>
      <c r="C433" s="26">
        <v>294</v>
      </c>
      <c r="D433" s="24" t="str">
        <f t="shared" ref="D433:D441" si="136">IFERROR(VLOOKUP($C433,athletes,2,FALSE)&amp;" "&amp;VLOOKUP($C433,athletes,3,FALSE),"")</f>
        <v>Amelia MCMURTRIE</v>
      </c>
      <c r="E433" s="24" t="str">
        <f t="shared" ref="E433:E441" si="137">IFERROR(VLOOKUP($C433,athletes,6,FALSE),"")</f>
        <v>Rugby &amp; Northampton AC</v>
      </c>
      <c r="F433" s="34">
        <v>1.6215277777777779E-3</v>
      </c>
      <c r="G433" s="26" t="str">
        <f>IFERROR(RANK(F433,$F$407:$F$429,1),"")</f>
        <v/>
      </c>
      <c r="I433" s="36" t="str">
        <f t="shared" ref="I433:I441" si="138">IFERROR(VLOOKUP($C433,athletes,5,FALSE),"")</f>
        <v>U17 Women</v>
      </c>
      <c r="J433" s="36">
        <f>IFERROR(SEARCH(I433,$B$431),"X")</f>
        <v>1</v>
      </c>
      <c r="K433" s="8" t="str">
        <f>IFERROR(VLOOKUP($C433,athletes,4,FALSE),"")</f>
        <v>F</v>
      </c>
    </row>
    <row r="434" spans="1:11" x14ac:dyDescent="0.3">
      <c r="B434" s="23">
        <v>2</v>
      </c>
      <c r="C434" s="26">
        <v>308</v>
      </c>
      <c r="D434" s="24" t="str">
        <f t="shared" si="136"/>
        <v>Molly WILLIAMS</v>
      </c>
      <c r="E434" s="24" t="str">
        <f t="shared" si="137"/>
        <v>Rugby &amp; Northampton AC</v>
      </c>
      <c r="F434" s="34">
        <v>1.6504629629629632E-3</v>
      </c>
      <c r="G434" s="26" t="str">
        <f t="shared" ref="G434:G441" si="139">IFERROR(RANK(F434,$F$407:$F$429,1),"")</f>
        <v/>
      </c>
      <c r="I434" s="36" t="str">
        <f t="shared" si="138"/>
        <v>U17 Women</v>
      </c>
      <c r="J434" s="36">
        <f t="shared" ref="J434:J441" si="140">IFERROR(SEARCH(I434,$B$431),"X")</f>
        <v>1</v>
      </c>
    </row>
    <row r="435" spans="1:11" x14ac:dyDescent="0.3">
      <c r="B435" s="23">
        <v>3</v>
      </c>
      <c r="C435" s="26">
        <v>301</v>
      </c>
      <c r="D435" s="24" t="str">
        <f t="shared" si="136"/>
        <v>Lucy STEVENS</v>
      </c>
      <c r="E435" s="24" t="str">
        <f t="shared" si="137"/>
        <v>Rugby &amp; Northampton AC</v>
      </c>
      <c r="F435" s="34">
        <v>1.6539351851851854E-3</v>
      </c>
      <c r="G435" s="26" t="str">
        <f t="shared" si="139"/>
        <v/>
      </c>
      <c r="I435" s="36" t="str">
        <f t="shared" si="138"/>
        <v>U17 Women</v>
      </c>
      <c r="J435" s="36">
        <f t="shared" si="140"/>
        <v>1</v>
      </c>
    </row>
    <row r="436" spans="1:11" x14ac:dyDescent="0.3">
      <c r="B436" s="23">
        <v>4</v>
      </c>
      <c r="C436" s="26">
        <v>304</v>
      </c>
      <c r="D436" s="24" t="str">
        <f t="shared" si="136"/>
        <v>Holly WALKER</v>
      </c>
      <c r="E436" s="24" t="str">
        <f t="shared" si="137"/>
        <v>Rugby &amp; Northampton AC</v>
      </c>
      <c r="F436" s="34">
        <v>1.7986111111111111E-3</v>
      </c>
      <c r="G436" s="26" t="str">
        <f t="shared" si="139"/>
        <v/>
      </c>
      <c r="I436" s="36" t="str">
        <f t="shared" si="138"/>
        <v>U17 Women</v>
      </c>
      <c r="J436" s="36">
        <f t="shared" si="140"/>
        <v>1</v>
      </c>
    </row>
    <row r="437" spans="1:11" x14ac:dyDescent="0.3">
      <c r="B437" s="23">
        <v>5</v>
      </c>
      <c r="C437" s="26">
        <v>298</v>
      </c>
      <c r="D437" s="24" t="str">
        <f t="shared" si="136"/>
        <v>Shannon REID</v>
      </c>
      <c r="E437" s="24" t="str">
        <f t="shared" si="137"/>
        <v>Wellingborough &amp; District AC</v>
      </c>
      <c r="F437" s="34">
        <v>1.8032407407407407E-3</v>
      </c>
      <c r="G437" s="26" t="str">
        <f t="shared" si="139"/>
        <v/>
      </c>
      <c r="I437" s="36" t="str">
        <f t="shared" si="138"/>
        <v>U17 Women</v>
      </c>
      <c r="J437" s="36">
        <f t="shared" si="140"/>
        <v>1</v>
      </c>
    </row>
    <row r="438" spans="1:11" x14ac:dyDescent="0.3">
      <c r="B438" s="23">
        <v>6</v>
      </c>
      <c r="C438" s="26">
        <v>297</v>
      </c>
      <c r="D438" s="24" t="str">
        <f t="shared" si="136"/>
        <v>Olivia REEVES</v>
      </c>
      <c r="E438" s="24" t="str">
        <f t="shared" si="137"/>
        <v>Rugby &amp; Northampton AC</v>
      </c>
      <c r="F438" s="34">
        <v>1.8194444444444445E-3</v>
      </c>
      <c r="G438" s="26" t="str">
        <f t="shared" si="139"/>
        <v/>
      </c>
      <c r="I438" s="36" t="str">
        <f t="shared" si="138"/>
        <v>U17 Women</v>
      </c>
      <c r="J438" s="36">
        <f t="shared" si="140"/>
        <v>1</v>
      </c>
    </row>
    <row r="439" spans="1:11" x14ac:dyDescent="0.3">
      <c r="B439" s="23">
        <v>7</v>
      </c>
      <c r="C439" s="26">
        <v>300</v>
      </c>
      <c r="D439" s="24" t="str">
        <f t="shared" si="136"/>
        <v>Isabelle RIPPON</v>
      </c>
      <c r="E439" s="24" t="str">
        <f t="shared" si="137"/>
        <v>Rugby &amp; Northampton AC</v>
      </c>
      <c r="F439" s="34">
        <v>1.9097222222222222E-3</v>
      </c>
      <c r="G439" s="26" t="str">
        <f t="shared" si="139"/>
        <v/>
      </c>
      <c r="I439" s="36" t="str">
        <f t="shared" si="138"/>
        <v>U17 Women</v>
      </c>
      <c r="J439" s="36">
        <f t="shared" si="140"/>
        <v>1</v>
      </c>
    </row>
    <row r="440" spans="1:11" x14ac:dyDescent="0.3">
      <c r="B440" s="23">
        <v>8</v>
      </c>
      <c r="C440" s="26">
        <v>228</v>
      </c>
      <c r="D440" s="24" t="str">
        <f t="shared" si="136"/>
        <v>Niamh DAVERN</v>
      </c>
      <c r="E440" s="24" t="str">
        <f t="shared" si="137"/>
        <v>Wellingborough &amp; District AC</v>
      </c>
      <c r="F440" s="34">
        <v>1.9409722222222222E-3</v>
      </c>
      <c r="G440" s="26" t="str">
        <f t="shared" si="139"/>
        <v/>
      </c>
      <c r="I440" s="36" t="str">
        <f t="shared" si="138"/>
        <v>U17 Women</v>
      </c>
      <c r="J440" s="36">
        <f t="shared" si="140"/>
        <v>1</v>
      </c>
    </row>
    <row r="441" spans="1:11" x14ac:dyDescent="0.3">
      <c r="B441" s="23">
        <v>9</v>
      </c>
      <c r="C441" s="26">
        <v>291</v>
      </c>
      <c r="D441" s="24" t="str">
        <f t="shared" si="136"/>
        <v>Trinity COOMBS</v>
      </c>
      <c r="E441" s="24" t="str">
        <f t="shared" si="137"/>
        <v>Corby AC</v>
      </c>
      <c r="F441" s="34">
        <v>2.0972222222222221E-3</v>
      </c>
      <c r="G441" s="26" t="str">
        <f t="shared" si="139"/>
        <v/>
      </c>
      <c r="I441" s="36" t="str">
        <f t="shared" si="138"/>
        <v>U17 Women</v>
      </c>
      <c r="J441" s="36">
        <f t="shared" si="140"/>
        <v>1</v>
      </c>
    </row>
    <row r="443" spans="1:11" x14ac:dyDescent="0.3">
      <c r="A443" s="21" t="s">
        <v>65</v>
      </c>
      <c r="B443" s="22" t="str">
        <f>VLOOKUP(A443,timetable,3,FALSE)</f>
        <v>U17 Men 800m Final</v>
      </c>
      <c r="C443" s="23"/>
      <c r="D443" s="24"/>
      <c r="E443" s="24"/>
      <c r="F443" s="25" t="str">
        <f>IF(A445="X","","Heat "&amp;A444)</f>
        <v/>
      </c>
      <c r="G443" s="24"/>
    </row>
    <row r="444" spans="1:11" x14ac:dyDescent="0.3">
      <c r="A444" s="21">
        <v>1</v>
      </c>
      <c r="B444" s="23" t="s">
        <v>893</v>
      </c>
      <c r="C444" s="23" t="s">
        <v>892</v>
      </c>
      <c r="D444" s="24" t="s">
        <v>271</v>
      </c>
      <c r="E444" s="24" t="s">
        <v>274</v>
      </c>
      <c r="F444" s="25" t="s">
        <v>894</v>
      </c>
      <c r="G444" s="23" t="str">
        <f>IF(A445="X","","Qual")</f>
        <v/>
      </c>
      <c r="I444" s="35" t="s">
        <v>273</v>
      </c>
    </row>
    <row r="445" spans="1:11" x14ac:dyDescent="0.3">
      <c r="A445" s="9" t="str">
        <f>IFERROR(SEARCH("Heats",B443),"X")</f>
        <v>X</v>
      </c>
      <c r="B445" s="23">
        <v>1</v>
      </c>
      <c r="C445" s="26">
        <v>163</v>
      </c>
      <c r="D445" s="24" t="str">
        <f t="shared" ref="D445:D453" si="141">IFERROR(VLOOKUP($C445,athletes,2,FALSE)&amp;" "&amp;VLOOKUP($C445,athletes,3,FALSE),"")</f>
        <v>Archie PARKINSON</v>
      </c>
      <c r="E445" s="24" t="str">
        <f t="shared" ref="E445:E453" si="142">IFERROR(VLOOKUP($C445,athletes,6,FALSE),"")</f>
        <v>Corby AC</v>
      </c>
      <c r="F445" s="34">
        <v>1.4097222222222221E-3</v>
      </c>
      <c r="G445" s="26" t="str">
        <f>IFERROR(RANK(F445,$F$407:$F$429,1),"")</f>
        <v/>
      </c>
      <c r="I445" s="36" t="str">
        <f t="shared" ref="I445:I453" si="143">IFERROR(VLOOKUP($C445,athletes,5,FALSE),"")</f>
        <v>U17 Men</v>
      </c>
      <c r="J445" s="36">
        <f>IFERROR(SEARCH(I445,$B$443),"X")</f>
        <v>1</v>
      </c>
      <c r="K445" s="8" t="str">
        <f>IFERROR(VLOOKUP($C445,athletes,4,FALSE),"")</f>
        <v>M</v>
      </c>
    </row>
    <row r="446" spans="1:11" x14ac:dyDescent="0.3">
      <c r="B446" s="23">
        <v>2</v>
      </c>
      <c r="C446" s="26">
        <v>154</v>
      </c>
      <c r="D446" s="24" t="str">
        <f t="shared" si="141"/>
        <v>Dylan BOWLEY</v>
      </c>
      <c r="E446" s="24" t="str">
        <f t="shared" si="142"/>
        <v>Kettering Town Harriers</v>
      </c>
      <c r="F446" s="34">
        <v>1.4143518518518518E-3</v>
      </c>
      <c r="G446" s="26" t="str">
        <f t="shared" ref="G446:G453" si="144">IFERROR(RANK(F446,$F$407:$F$429,1),"")</f>
        <v/>
      </c>
      <c r="I446" s="36" t="str">
        <f t="shared" si="143"/>
        <v>U17 Men</v>
      </c>
      <c r="J446" s="36">
        <f t="shared" ref="J446:J453" si="145">IFERROR(SEARCH(I446,$B$443),"X")</f>
        <v>1</v>
      </c>
    </row>
    <row r="447" spans="1:11" x14ac:dyDescent="0.3">
      <c r="B447" s="23">
        <v>3</v>
      </c>
      <c r="C447" s="26">
        <v>160</v>
      </c>
      <c r="D447" s="24" t="str">
        <f t="shared" si="141"/>
        <v>Ben HOPE</v>
      </c>
      <c r="E447" s="24" t="str">
        <f t="shared" si="142"/>
        <v>Rugby &amp; Northampton AC</v>
      </c>
      <c r="F447" s="34">
        <v>1.4189814814814814E-3</v>
      </c>
      <c r="G447" s="26" t="str">
        <f t="shared" si="144"/>
        <v/>
      </c>
      <c r="I447" s="36" t="str">
        <f t="shared" si="143"/>
        <v>U17 Men</v>
      </c>
      <c r="J447" s="36">
        <f t="shared" si="145"/>
        <v>1</v>
      </c>
    </row>
    <row r="448" spans="1:11" x14ac:dyDescent="0.3">
      <c r="B448" s="23">
        <v>4</v>
      </c>
      <c r="C448" s="26">
        <v>44</v>
      </c>
      <c r="D448" s="24" t="str">
        <f t="shared" si="141"/>
        <v>Morgan POTTER</v>
      </c>
      <c r="E448" s="24" t="str">
        <f t="shared" si="142"/>
        <v>Kettering Town Harriers</v>
      </c>
      <c r="F448" s="34">
        <v>1.4490740740740742E-3</v>
      </c>
      <c r="G448" s="26" t="str">
        <f t="shared" si="144"/>
        <v/>
      </c>
      <c r="I448" s="36" t="str">
        <f t="shared" si="143"/>
        <v>U17 Men</v>
      </c>
      <c r="J448" s="36">
        <f t="shared" si="145"/>
        <v>1</v>
      </c>
    </row>
    <row r="449" spans="1:11" x14ac:dyDescent="0.3">
      <c r="B449" s="23">
        <v>5</v>
      </c>
      <c r="C449" s="26">
        <v>41</v>
      </c>
      <c r="D449" s="24" t="str">
        <f t="shared" si="141"/>
        <v>Benji DAVIES</v>
      </c>
      <c r="E449" s="24" t="str">
        <f t="shared" si="142"/>
        <v>Peterborough Athletics Club</v>
      </c>
      <c r="F449" s="34">
        <v>1.4930555555555556E-3</v>
      </c>
      <c r="G449" s="26" t="str">
        <f t="shared" si="144"/>
        <v/>
      </c>
      <c r="I449" s="36" t="str">
        <f t="shared" si="143"/>
        <v>U17 Men</v>
      </c>
      <c r="J449" s="36">
        <f t="shared" si="145"/>
        <v>1</v>
      </c>
    </row>
    <row r="450" spans="1:11" x14ac:dyDescent="0.3">
      <c r="B450" s="23">
        <v>6</v>
      </c>
      <c r="C450" s="26">
        <v>153</v>
      </c>
      <c r="D450" s="24" t="str">
        <f t="shared" si="141"/>
        <v>Matthew BLOMLEY</v>
      </c>
      <c r="E450" s="24" t="str">
        <f t="shared" si="142"/>
        <v>Rugby &amp; Northampton AC</v>
      </c>
      <c r="F450" s="34">
        <v>1.5046296296296294E-3</v>
      </c>
      <c r="G450" s="26" t="str">
        <f t="shared" si="144"/>
        <v/>
      </c>
      <c r="I450" s="36" t="str">
        <f t="shared" si="143"/>
        <v>U17 Men</v>
      </c>
      <c r="J450" s="36">
        <f t="shared" si="145"/>
        <v>1</v>
      </c>
    </row>
    <row r="451" spans="1:11" x14ac:dyDescent="0.3">
      <c r="B451" s="23">
        <v>7</v>
      </c>
      <c r="C451" s="26">
        <v>161</v>
      </c>
      <c r="D451" s="24" t="str">
        <f t="shared" si="141"/>
        <v>Thomas MCFADDEN</v>
      </c>
      <c r="E451" s="24" t="str">
        <f t="shared" si="142"/>
        <v>Rugby &amp; Northampton AC</v>
      </c>
      <c r="F451" s="34">
        <v>1.5462962962962963E-3</v>
      </c>
      <c r="G451" s="26">
        <f t="shared" si="144"/>
        <v>1</v>
      </c>
      <c r="I451" s="36" t="str">
        <f t="shared" si="143"/>
        <v>U17 Men</v>
      </c>
      <c r="J451" s="36">
        <f t="shared" si="145"/>
        <v>1</v>
      </c>
    </row>
    <row r="452" spans="1:11" x14ac:dyDescent="0.3">
      <c r="B452" s="23">
        <v>8</v>
      </c>
      <c r="C452" s="26">
        <v>159</v>
      </c>
      <c r="D452" s="24" t="str">
        <f t="shared" si="141"/>
        <v>Luke HARRIS</v>
      </c>
      <c r="E452" s="24" t="str">
        <f t="shared" si="142"/>
        <v>Silson AC</v>
      </c>
      <c r="F452" s="34">
        <v>1.5601851851851851E-3</v>
      </c>
      <c r="G452" s="26" t="str">
        <f t="shared" si="144"/>
        <v/>
      </c>
      <c r="I452" s="36" t="str">
        <f t="shared" si="143"/>
        <v>U17 Men</v>
      </c>
      <c r="J452" s="36">
        <f t="shared" si="145"/>
        <v>1</v>
      </c>
    </row>
    <row r="453" spans="1:11" x14ac:dyDescent="0.3">
      <c r="B453" s="23">
        <v>9</v>
      </c>
      <c r="C453" s="26">
        <v>158</v>
      </c>
      <c r="D453" s="24" t="str">
        <f t="shared" si="141"/>
        <v>Matthew EVERETT</v>
      </c>
      <c r="E453" s="24" t="str">
        <f t="shared" si="142"/>
        <v>Rugby &amp; Northampton AC</v>
      </c>
      <c r="F453" s="34">
        <v>1.7569444444444447E-3</v>
      </c>
      <c r="G453" s="26" t="str">
        <f t="shared" si="144"/>
        <v/>
      </c>
      <c r="I453" s="36" t="str">
        <f t="shared" si="143"/>
        <v>U17 Men</v>
      </c>
      <c r="J453" s="36">
        <f t="shared" si="145"/>
        <v>1</v>
      </c>
    </row>
    <row r="455" spans="1:11" x14ac:dyDescent="0.3">
      <c r="A455" s="21" t="s">
        <v>67</v>
      </c>
      <c r="B455" s="22" t="str">
        <f>VLOOKUP(A455,timetable,3,FALSE)</f>
        <v>U20 Women 800m Final</v>
      </c>
      <c r="C455" s="23"/>
      <c r="D455" s="24"/>
      <c r="E455" s="24"/>
      <c r="F455" s="25" t="str">
        <f>IF(A457="X","","Heat "&amp;A456)</f>
        <v/>
      </c>
      <c r="G455" s="24"/>
    </row>
    <row r="456" spans="1:11" x14ac:dyDescent="0.3">
      <c r="A456" s="21">
        <v>1</v>
      </c>
      <c r="B456" s="23" t="s">
        <v>893</v>
      </c>
      <c r="C456" s="23" t="s">
        <v>892</v>
      </c>
      <c r="D456" s="24" t="s">
        <v>271</v>
      </c>
      <c r="E456" s="24" t="s">
        <v>274</v>
      </c>
      <c r="F456" s="25" t="s">
        <v>894</v>
      </c>
      <c r="G456" s="23" t="str">
        <f>IF(A457="X","","Qual")</f>
        <v/>
      </c>
      <c r="I456" s="35" t="s">
        <v>273</v>
      </c>
    </row>
    <row r="457" spans="1:11" x14ac:dyDescent="0.3">
      <c r="A457" s="9" t="str">
        <f>IFERROR(SEARCH("Heats",B455),"X")</f>
        <v>X</v>
      </c>
      <c r="B457" s="23">
        <v>1</v>
      </c>
      <c r="C457" s="26">
        <v>314</v>
      </c>
      <c r="D457" s="24" t="str">
        <f t="shared" ref="D457:D462" si="146">IFERROR(VLOOKUP($C457,athletes,2,FALSE)&amp;" "&amp;VLOOKUP($C457,athletes,3,FALSE),"")</f>
        <v>Selina SCOTT</v>
      </c>
      <c r="E457" s="24" t="str">
        <f t="shared" ref="E457:E462" si="147">IFERROR(VLOOKUP($C457,athletes,6,FALSE),"")</f>
        <v>Corby AC</v>
      </c>
      <c r="F457" s="34">
        <v>1.5844907407407407E-3</v>
      </c>
      <c r="G457" s="26" t="str">
        <f>IFERROR(RANK(F457,$F$407:$F$429,1),"")</f>
        <v/>
      </c>
      <c r="I457" s="36" t="str">
        <f t="shared" ref="I457:I462" si="148">IFERROR(VLOOKUP($C457,athletes,5,FALSE),"")</f>
        <v>U20 Women</v>
      </c>
      <c r="J457" s="36">
        <f>IFERROR(SEARCH(I457,$B$455),"X")</f>
        <v>1</v>
      </c>
      <c r="K457" s="8" t="str">
        <f>IFERROR(VLOOKUP($C457,athletes,4,FALSE),"")</f>
        <v>F</v>
      </c>
    </row>
    <row r="458" spans="1:11" x14ac:dyDescent="0.3">
      <c r="B458" s="23">
        <v>2</v>
      </c>
      <c r="C458" s="26">
        <v>313</v>
      </c>
      <c r="D458" s="24" t="str">
        <f t="shared" si="146"/>
        <v>Eloise COOMBS</v>
      </c>
      <c r="E458" s="24" t="str">
        <f t="shared" si="147"/>
        <v>Corby AC</v>
      </c>
      <c r="F458" s="34">
        <v>1.5914351851851851E-3</v>
      </c>
      <c r="G458" s="26" t="str">
        <f t="shared" ref="G458:G462" si="149">IFERROR(RANK(F458,$F$407:$F$429,1),"")</f>
        <v/>
      </c>
      <c r="I458" s="36" t="str">
        <f t="shared" si="148"/>
        <v>U20 Women</v>
      </c>
      <c r="J458" s="36">
        <f t="shared" ref="J458:J462" si="150">IFERROR(SEARCH(I458,$B$455),"X")</f>
        <v>1</v>
      </c>
    </row>
    <row r="459" spans="1:11" x14ac:dyDescent="0.3">
      <c r="B459" s="23">
        <v>3</v>
      </c>
      <c r="C459" s="26">
        <v>316</v>
      </c>
      <c r="D459" s="24" t="str">
        <f t="shared" si="146"/>
        <v>Amy WALKER</v>
      </c>
      <c r="E459" s="24" t="str">
        <f t="shared" si="147"/>
        <v>Rugby &amp; Northampton AC</v>
      </c>
      <c r="F459" s="34">
        <v>1.6747685185185184E-3</v>
      </c>
      <c r="G459" s="26" t="str">
        <f t="shared" si="149"/>
        <v/>
      </c>
      <c r="I459" s="36" t="str">
        <f t="shared" si="148"/>
        <v>U20 Women</v>
      </c>
      <c r="J459" s="36">
        <f t="shared" si="150"/>
        <v>1</v>
      </c>
    </row>
    <row r="460" spans="1:11" x14ac:dyDescent="0.3">
      <c r="B460" s="23">
        <v>4</v>
      </c>
      <c r="C460" s="26"/>
      <c r="D460" s="24" t="str">
        <f t="shared" si="146"/>
        <v/>
      </c>
      <c r="E460" s="24" t="str">
        <f t="shared" si="147"/>
        <v/>
      </c>
      <c r="F460" s="34"/>
      <c r="G460" s="26" t="str">
        <f t="shared" si="149"/>
        <v/>
      </c>
      <c r="I460" s="36" t="str">
        <f t="shared" si="148"/>
        <v/>
      </c>
      <c r="J460" s="36">
        <f t="shared" si="150"/>
        <v>1</v>
      </c>
    </row>
    <row r="461" spans="1:11" x14ac:dyDescent="0.3">
      <c r="B461" s="23">
        <v>5</v>
      </c>
      <c r="C461" s="26"/>
      <c r="D461" s="24" t="str">
        <f t="shared" si="146"/>
        <v/>
      </c>
      <c r="E461" s="24" t="str">
        <f t="shared" si="147"/>
        <v/>
      </c>
      <c r="F461" s="34"/>
      <c r="G461" s="26" t="str">
        <f t="shared" si="149"/>
        <v/>
      </c>
      <c r="I461" s="36" t="str">
        <f t="shared" si="148"/>
        <v/>
      </c>
      <c r="J461" s="36">
        <f t="shared" si="150"/>
        <v>1</v>
      </c>
    </row>
    <row r="462" spans="1:11" x14ac:dyDescent="0.3">
      <c r="B462" s="23">
        <v>6</v>
      </c>
      <c r="C462" s="26"/>
      <c r="D462" s="24" t="str">
        <f t="shared" si="146"/>
        <v/>
      </c>
      <c r="E462" s="24" t="str">
        <f t="shared" si="147"/>
        <v/>
      </c>
      <c r="F462" s="34"/>
      <c r="G462" s="26" t="str">
        <f t="shared" si="149"/>
        <v/>
      </c>
      <c r="I462" s="36" t="str">
        <f t="shared" si="148"/>
        <v/>
      </c>
      <c r="J462" s="36">
        <f t="shared" si="150"/>
        <v>1</v>
      </c>
    </row>
    <row r="464" spans="1:11" x14ac:dyDescent="0.3">
      <c r="A464" s="21" t="s">
        <v>69</v>
      </c>
      <c r="B464" s="22" t="str">
        <f>VLOOKUP(A464,timetable,3,FALSE)</f>
        <v>Veteran Men 800m Final</v>
      </c>
      <c r="C464" s="23"/>
      <c r="D464" s="24"/>
      <c r="E464" s="24"/>
      <c r="F464" s="25" t="str">
        <f>IF(A466="X","","Heat "&amp;A465)</f>
        <v/>
      </c>
      <c r="G464" s="24"/>
    </row>
    <row r="465" spans="1:11" x14ac:dyDescent="0.3">
      <c r="A465" s="21">
        <v>1</v>
      </c>
      <c r="B465" s="23" t="s">
        <v>893</v>
      </c>
      <c r="C465" s="23" t="s">
        <v>892</v>
      </c>
      <c r="D465" s="24" t="s">
        <v>271</v>
      </c>
      <c r="E465" s="24" t="s">
        <v>274</v>
      </c>
      <c r="F465" s="25" t="s">
        <v>894</v>
      </c>
      <c r="G465" s="23" t="str">
        <f>IF(A466="X","","Qual")</f>
        <v/>
      </c>
      <c r="I465" s="35" t="s">
        <v>273</v>
      </c>
    </row>
    <row r="466" spans="1:11" x14ac:dyDescent="0.3">
      <c r="A466" s="9" t="str">
        <f>IFERROR(SEARCH("Heats",B464),"X")</f>
        <v>X</v>
      </c>
      <c r="B466" s="23">
        <v>1</v>
      </c>
      <c r="C466" s="26">
        <v>66</v>
      </c>
      <c r="D466" s="24" t="str">
        <f t="shared" ref="D466:D470" si="151">IFERROR(VLOOKUP($C466,athletes,2,FALSE)&amp;" "&amp;VLOOKUP($C466,athletes,3,FALSE),"")</f>
        <v>Tony JAMES</v>
      </c>
      <c r="E466" s="24" t="str">
        <f t="shared" ref="E466:E470" si="152">IFERROR(VLOOKUP($C466,athletes,6,FALSE),"")</f>
        <v>Kettering Town Harriers</v>
      </c>
      <c r="F466" s="34">
        <v>1.5023148148148148E-3</v>
      </c>
      <c r="G466" s="26" t="s">
        <v>913</v>
      </c>
      <c r="I466" s="36" t="str">
        <f>IFERROR(VLOOKUP($C466,athletes,5,FALSE),"")</f>
        <v>Veteran Men</v>
      </c>
      <c r="J466" s="36">
        <f>IFERROR(SEARCH(I466,$B$464),"X")</f>
        <v>1</v>
      </c>
      <c r="K466" s="8" t="str">
        <f>IFERROR(VLOOKUP($C466,athletes,4,FALSE),"")</f>
        <v>M</v>
      </c>
    </row>
    <row r="467" spans="1:11" x14ac:dyDescent="0.3">
      <c r="B467" s="23">
        <v>2</v>
      </c>
      <c r="C467" s="26">
        <v>197</v>
      </c>
      <c r="D467" s="24" t="str">
        <f t="shared" si="151"/>
        <v>Andy MORRIS</v>
      </c>
      <c r="E467" s="24" t="str">
        <f t="shared" si="152"/>
        <v>Rugby &amp; Northampton AC</v>
      </c>
      <c r="F467" s="34">
        <v>1.6018518518518517E-3</v>
      </c>
      <c r="G467" s="26" t="str">
        <f t="shared" ref="G467:G470" si="153">IFERROR(RANK(F467,$F$407:$F$429,1),"")</f>
        <v/>
      </c>
      <c r="I467" s="36" t="str">
        <f>IFERROR(VLOOKUP($C467,athletes,5,FALSE),"")</f>
        <v>Veteran Men</v>
      </c>
      <c r="J467" s="36">
        <f t="shared" ref="J467:J470" si="154">IFERROR(SEARCH(I467,$B$464),"X")</f>
        <v>1</v>
      </c>
    </row>
    <row r="468" spans="1:11" x14ac:dyDescent="0.3">
      <c r="B468" s="23">
        <v>3</v>
      </c>
      <c r="C468" s="26">
        <v>190</v>
      </c>
      <c r="D468" s="24" t="str">
        <f t="shared" si="151"/>
        <v>Damian BAKER</v>
      </c>
      <c r="E468" s="24" t="str">
        <f t="shared" si="152"/>
        <v>Daventry AAC</v>
      </c>
      <c r="F468" s="34">
        <v>1.7256944444444444E-3</v>
      </c>
      <c r="G468" s="26" t="str">
        <f t="shared" si="153"/>
        <v/>
      </c>
      <c r="I468" s="36" t="str">
        <f>IFERROR(VLOOKUP($C468,athletes,5,FALSE),"")</f>
        <v>Veteran Men</v>
      </c>
      <c r="J468" s="36">
        <f t="shared" si="154"/>
        <v>1</v>
      </c>
    </row>
    <row r="469" spans="1:11" x14ac:dyDescent="0.3">
      <c r="B469" s="23">
        <v>4</v>
      </c>
      <c r="C469" s="26"/>
      <c r="D469" s="24" t="str">
        <f t="shared" si="151"/>
        <v/>
      </c>
      <c r="E469" s="24" t="str">
        <f t="shared" si="152"/>
        <v/>
      </c>
      <c r="F469" s="34"/>
      <c r="G469" s="26" t="str">
        <f t="shared" si="153"/>
        <v/>
      </c>
      <c r="I469" s="36" t="str">
        <f>IFERROR(VLOOKUP($C469,athletes,5,FALSE),"")</f>
        <v/>
      </c>
      <c r="J469" s="36">
        <f t="shared" si="154"/>
        <v>1</v>
      </c>
    </row>
    <row r="470" spans="1:11" x14ac:dyDescent="0.3">
      <c r="B470" s="23">
        <v>5</v>
      </c>
      <c r="C470" s="26"/>
      <c r="D470" s="24" t="str">
        <f t="shared" si="151"/>
        <v/>
      </c>
      <c r="E470" s="24" t="str">
        <f t="shared" si="152"/>
        <v/>
      </c>
      <c r="F470" s="34"/>
      <c r="G470" s="26" t="str">
        <f t="shared" si="153"/>
        <v/>
      </c>
      <c r="I470" s="36" t="str">
        <f>IFERROR(VLOOKUP($C470,athletes,5,FALSE),"")</f>
        <v/>
      </c>
      <c r="J470" s="36">
        <f t="shared" si="154"/>
        <v>1</v>
      </c>
    </row>
    <row r="472" spans="1:11" x14ac:dyDescent="0.3">
      <c r="A472" s="21" t="s">
        <v>71</v>
      </c>
      <c r="B472" s="22" t="str">
        <f>VLOOKUP(A472,timetable,3,FALSE)</f>
        <v>U20 Men 800m Final</v>
      </c>
      <c r="C472" s="23"/>
      <c r="D472" s="24"/>
      <c r="E472" s="24"/>
      <c r="F472" s="25" t="str">
        <f>IF(A474="X","","Heat "&amp;A473)</f>
        <v/>
      </c>
      <c r="G472" s="24"/>
    </row>
    <row r="473" spans="1:11" x14ac:dyDescent="0.3">
      <c r="A473" s="21">
        <v>1</v>
      </c>
      <c r="B473" s="23" t="s">
        <v>893</v>
      </c>
      <c r="C473" s="23" t="s">
        <v>892</v>
      </c>
      <c r="D473" s="24" t="s">
        <v>271</v>
      </c>
      <c r="E473" s="24" t="s">
        <v>274</v>
      </c>
      <c r="F473" s="25" t="s">
        <v>894</v>
      </c>
      <c r="G473" s="23" t="str">
        <f>IF(A474="X","","Qual")</f>
        <v/>
      </c>
      <c r="I473" s="35" t="s">
        <v>273</v>
      </c>
    </row>
    <row r="474" spans="1:11" x14ac:dyDescent="0.3">
      <c r="A474" s="9" t="str">
        <f>IFERROR(SEARCH("Heats",B472),"X")</f>
        <v>X</v>
      </c>
      <c r="B474" s="23">
        <v>1</v>
      </c>
      <c r="C474" s="26">
        <v>175</v>
      </c>
      <c r="D474" s="24" t="str">
        <f t="shared" ref="D474:D479" si="155">IFERROR(VLOOKUP($C474,athletes,2,FALSE)&amp;" "&amp;VLOOKUP($C474,athletes,3,FALSE),"")</f>
        <v>Joshua LAY</v>
      </c>
      <c r="E474" s="24" t="str">
        <f t="shared" ref="E474:E479" si="156">IFERROR(VLOOKUP($C474,athletes,6,FALSE),"")</f>
        <v>Rugby &amp; Northampton AC</v>
      </c>
      <c r="F474" s="34">
        <v>1.3773148148148147E-3</v>
      </c>
      <c r="G474" s="26" t="str">
        <f>IFERROR(RANK(F474,$F$407:$F$429,1),"")</f>
        <v/>
      </c>
      <c r="I474" s="36" t="str">
        <f t="shared" ref="I474:I479" si="157">IFERROR(VLOOKUP($C474,athletes,5,FALSE),"")</f>
        <v>U20 Men</v>
      </c>
      <c r="J474" s="36">
        <f>IFERROR(SEARCH(I474,$B$472),"X")</f>
        <v>1</v>
      </c>
      <c r="K474" s="8" t="str">
        <f>IFERROR(VLOOKUP($C474,athletes,4,FALSE),"")</f>
        <v>M</v>
      </c>
    </row>
    <row r="475" spans="1:11" x14ac:dyDescent="0.3">
      <c r="B475" s="23">
        <v>2</v>
      </c>
      <c r="C475" s="26">
        <v>169</v>
      </c>
      <c r="D475" s="24" t="str">
        <f t="shared" si="155"/>
        <v>Samuel ARIS</v>
      </c>
      <c r="E475" s="24" t="str">
        <f t="shared" si="156"/>
        <v>Daventry AAC</v>
      </c>
      <c r="F475" s="34">
        <v>1.4085648148148147E-3</v>
      </c>
      <c r="G475" s="26" t="str">
        <f t="shared" ref="G475:G479" si="158">IFERROR(RANK(F475,$F$407:$F$429,1),"")</f>
        <v/>
      </c>
      <c r="I475" s="36" t="str">
        <f t="shared" si="157"/>
        <v>U20 Men</v>
      </c>
      <c r="J475" s="36">
        <f t="shared" ref="J475:J479" si="159">IFERROR(SEARCH(I475,$B$472),"X")</f>
        <v>1</v>
      </c>
    </row>
    <row r="476" spans="1:11" x14ac:dyDescent="0.3">
      <c r="B476" s="23">
        <v>3</v>
      </c>
      <c r="C476" s="26">
        <v>179</v>
      </c>
      <c r="D476" s="24" t="str">
        <f t="shared" si="155"/>
        <v>Adam SEARLE</v>
      </c>
      <c r="E476" s="24" t="str">
        <f t="shared" si="156"/>
        <v>Rugby &amp; Northampton AC</v>
      </c>
      <c r="F476" s="34">
        <v>1.4872685185185186E-3</v>
      </c>
      <c r="G476" s="26" t="str">
        <f t="shared" si="158"/>
        <v/>
      </c>
      <c r="I476" s="36" t="str">
        <f t="shared" si="157"/>
        <v>U20 Men</v>
      </c>
      <c r="J476" s="36">
        <f t="shared" si="159"/>
        <v>1</v>
      </c>
    </row>
    <row r="477" spans="1:11" x14ac:dyDescent="0.3">
      <c r="B477" s="23">
        <v>4</v>
      </c>
      <c r="C477" s="26">
        <v>176</v>
      </c>
      <c r="D477" s="24" t="str">
        <f t="shared" si="155"/>
        <v>Alfie LONG</v>
      </c>
      <c r="E477" s="24" t="str">
        <f t="shared" si="156"/>
        <v>Silson Joggers</v>
      </c>
      <c r="F477" s="34">
        <v>1.5729166666666667E-3</v>
      </c>
      <c r="G477" s="26" t="str">
        <f t="shared" si="158"/>
        <v/>
      </c>
      <c r="I477" s="36" t="str">
        <f t="shared" si="157"/>
        <v>U20 Men</v>
      </c>
      <c r="J477" s="36">
        <f t="shared" si="159"/>
        <v>1</v>
      </c>
    </row>
    <row r="478" spans="1:11" x14ac:dyDescent="0.3">
      <c r="B478" s="23">
        <v>5</v>
      </c>
      <c r="C478" s="26"/>
      <c r="D478" s="24" t="str">
        <f t="shared" si="155"/>
        <v/>
      </c>
      <c r="E478" s="24" t="str">
        <f t="shared" si="156"/>
        <v/>
      </c>
      <c r="F478" s="34"/>
      <c r="G478" s="26" t="str">
        <f t="shared" si="158"/>
        <v/>
      </c>
      <c r="I478" s="36" t="str">
        <f t="shared" si="157"/>
        <v/>
      </c>
      <c r="J478" s="36">
        <f t="shared" si="159"/>
        <v>1</v>
      </c>
    </row>
    <row r="479" spans="1:11" x14ac:dyDescent="0.3">
      <c r="B479" s="23">
        <v>6</v>
      </c>
      <c r="C479" s="26"/>
      <c r="D479" s="24" t="str">
        <f t="shared" si="155"/>
        <v/>
      </c>
      <c r="E479" s="24" t="str">
        <f t="shared" si="156"/>
        <v/>
      </c>
      <c r="F479" s="34"/>
      <c r="G479" s="26" t="str">
        <f t="shared" si="158"/>
        <v/>
      </c>
      <c r="I479" s="36" t="str">
        <f t="shared" si="157"/>
        <v/>
      </c>
      <c r="J479" s="36">
        <f t="shared" si="159"/>
        <v>1</v>
      </c>
    </row>
  </sheetData>
  <sheetProtection algorithmName="SHA-512" hashValue="wIMSKy97wkb8WM3hS0EEJoRptwF93gmOpFYWwxwTJ8slMT/ZWL8ALKxRwFk5g/kbn4lLJLeUG/gXTI5SKYguRQ==" saltValue="s7ixuR+wMeRSqScH/yGGoA==" spinCount="100000" sheet="1" objects="1" scenarios="1" formatCells="0" formatColumns="0" formatRows="0" insertRows="0" deleteRows="0" autoFilter="0"/>
  <conditionalFormatting sqref="C4:C11">
    <cfRule type="duplicateValues" dxfId="536" priority="433"/>
  </conditionalFormatting>
  <conditionalFormatting sqref="C4:G500">
    <cfRule type="expression" dxfId="535" priority="432">
      <formula>$J4="X"</formula>
    </cfRule>
  </conditionalFormatting>
  <conditionalFormatting sqref="C15:C22">
    <cfRule type="duplicateValues" dxfId="534" priority="431"/>
  </conditionalFormatting>
  <conditionalFormatting sqref="C26:C33">
    <cfRule type="duplicateValues" dxfId="533" priority="429"/>
  </conditionalFormatting>
  <conditionalFormatting sqref="B45:G45 B67:G67 B89:G89 B2:G34 B116:G116 B103:G107 B111:G113 B120:G120 B131:G131 B142:G142 B153:G153 B163:G163 B169:G169 B176:G176 B182:G182 B192:G192 B197:G197 B202:G202 B213:G213 B224:G224 B235:G235 B246:G246 B257:G257 B268:G268 B274:G274 B280:G280 B289:G289 B295:G295 B302:G302 B311:G311 B326:G326 B314:G323 B339:G339 B352:G352 B378:G378 B404:G404 B430:G430 B442:G442 B454:G454 B463:G463 B471:G471 B480:G1998">
    <cfRule type="expression" dxfId="532" priority="426">
      <formula>$K4="M"</formula>
    </cfRule>
    <cfRule type="expression" dxfId="531" priority="427">
      <formula>$K4="F"</formula>
    </cfRule>
  </conditionalFormatting>
  <conditionalFormatting sqref="C37:C44">
    <cfRule type="duplicateValues" dxfId="530" priority="425"/>
  </conditionalFormatting>
  <conditionalFormatting sqref="B37:G44 B35:E36">
    <cfRule type="expression" dxfId="529" priority="423">
      <formula>$K37="M"</formula>
    </cfRule>
    <cfRule type="expression" dxfId="528" priority="424">
      <formula>$K37="F"</formula>
    </cfRule>
  </conditionalFormatting>
  <conditionalFormatting sqref="C56:G56">
    <cfRule type="expression" dxfId="527" priority="422">
      <formula>$J56="X"</formula>
    </cfRule>
  </conditionalFormatting>
  <conditionalFormatting sqref="C48:C55">
    <cfRule type="duplicateValues" dxfId="526" priority="421"/>
  </conditionalFormatting>
  <conditionalFormatting sqref="B48:G56 B46:E47">
    <cfRule type="expression" dxfId="525" priority="419">
      <formula>$K48="M"</formula>
    </cfRule>
    <cfRule type="expression" dxfId="524" priority="420">
      <formula>$K48="F"</formula>
    </cfRule>
  </conditionalFormatting>
  <conditionalFormatting sqref="C59:C66">
    <cfRule type="duplicateValues" dxfId="523" priority="418"/>
  </conditionalFormatting>
  <conditionalFormatting sqref="B59:G66 B57:E58">
    <cfRule type="expression" dxfId="522" priority="416">
      <formula>$K59="M"</formula>
    </cfRule>
    <cfRule type="expression" dxfId="521" priority="417">
      <formula>$K59="F"</formula>
    </cfRule>
  </conditionalFormatting>
  <conditionalFormatting sqref="C78:G78">
    <cfRule type="expression" dxfId="520" priority="415">
      <formula>$J78="X"</formula>
    </cfRule>
  </conditionalFormatting>
  <conditionalFormatting sqref="C70:C77">
    <cfRule type="duplicateValues" dxfId="519" priority="414"/>
  </conditionalFormatting>
  <conditionalFormatting sqref="B70:G78 B68:E69">
    <cfRule type="expression" dxfId="518" priority="412">
      <formula>$K70="M"</formula>
    </cfRule>
    <cfRule type="expression" dxfId="517" priority="413">
      <formula>$K70="F"</formula>
    </cfRule>
  </conditionalFormatting>
  <conditionalFormatting sqref="C81:C88">
    <cfRule type="duplicateValues" dxfId="516" priority="411"/>
  </conditionalFormatting>
  <conditionalFormatting sqref="B81:G88 B79:E80">
    <cfRule type="expression" dxfId="515" priority="409">
      <formula>$K81="M"</formula>
    </cfRule>
    <cfRule type="expression" dxfId="514" priority="410">
      <formula>$K81="F"</formula>
    </cfRule>
  </conditionalFormatting>
  <conditionalFormatting sqref="C100:G100">
    <cfRule type="expression" dxfId="513" priority="408">
      <formula>$J100="X"</formula>
    </cfRule>
  </conditionalFormatting>
  <conditionalFormatting sqref="C92:C99">
    <cfRule type="duplicateValues" dxfId="512" priority="407"/>
  </conditionalFormatting>
  <conditionalFormatting sqref="B92:G100 B90:E91">
    <cfRule type="expression" dxfId="511" priority="405">
      <formula>$K92="M"</formula>
    </cfRule>
    <cfRule type="expression" dxfId="510" priority="406">
      <formula>$K92="F"</formula>
    </cfRule>
  </conditionalFormatting>
  <conditionalFormatting sqref="C103:C109 C111">
    <cfRule type="duplicateValues" dxfId="509" priority="404"/>
  </conditionalFormatting>
  <conditionalFormatting sqref="B101:E102">
    <cfRule type="expression" dxfId="508" priority="402">
      <formula>$K103="M"</formula>
    </cfRule>
    <cfRule type="expression" dxfId="507" priority="403">
      <formula>$K103="F"</formula>
    </cfRule>
  </conditionalFormatting>
  <conditionalFormatting sqref="F35:G36">
    <cfRule type="expression" dxfId="506" priority="400">
      <formula>$K37="M"</formula>
    </cfRule>
    <cfRule type="expression" dxfId="505" priority="401">
      <formula>$K37="F"</formula>
    </cfRule>
  </conditionalFormatting>
  <conditionalFormatting sqref="F46:G47">
    <cfRule type="expression" dxfId="504" priority="398">
      <formula>$K48="M"</formula>
    </cfRule>
    <cfRule type="expression" dxfId="503" priority="399">
      <formula>$K48="F"</formula>
    </cfRule>
  </conditionalFormatting>
  <conditionalFormatting sqref="F57:G58">
    <cfRule type="expression" dxfId="502" priority="396">
      <formula>$K59="M"</formula>
    </cfRule>
    <cfRule type="expression" dxfId="501" priority="397">
      <formula>$K59="F"</formula>
    </cfRule>
  </conditionalFormatting>
  <conditionalFormatting sqref="F68:G69">
    <cfRule type="expression" dxfId="500" priority="394">
      <formula>$K70="M"</formula>
    </cfRule>
    <cfRule type="expression" dxfId="499" priority="395">
      <formula>$K70="F"</formula>
    </cfRule>
  </conditionalFormatting>
  <conditionalFormatting sqref="F79:G80">
    <cfRule type="expression" dxfId="498" priority="392">
      <formula>$K81="M"</formula>
    </cfRule>
    <cfRule type="expression" dxfId="497" priority="393">
      <formula>$K81="F"</formula>
    </cfRule>
  </conditionalFormatting>
  <conditionalFormatting sqref="F90:G91">
    <cfRule type="expression" dxfId="496" priority="390">
      <formula>$K92="M"</formula>
    </cfRule>
    <cfRule type="expression" dxfId="495" priority="391">
      <formula>$K92="F"</formula>
    </cfRule>
  </conditionalFormatting>
  <conditionalFormatting sqref="F101:G102">
    <cfRule type="expression" dxfId="494" priority="388">
      <formula>$K103="M"</formula>
    </cfRule>
    <cfRule type="expression" dxfId="493" priority="389">
      <formula>$K103="F"</formula>
    </cfRule>
  </conditionalFormatting>
  <conditionalFormatting sqref="B108:G109">
    <cfRule type="expression" dxfId="492" priority="438">
      <formula>$K111="M"</formula>
    </cfRule>
    <cfRule type="expression" dxfId="491" priority="439">
      <formula>$K111="F"</formula>
    </cfRule>
  </conditionalFormatting>
  <conditionalFormatting sqref="B110:G110">
    <cfRule type="expression" dxfId="490" priority="381">
      <formula>$K112="M"</formula>
    </cfRule>
    <cfRule type="expression" dxfId="489" priority="382">
      <formula>$K112="F"</formula>
    </cfRule>
  </conditionalFormatting>
  <conditionalFormatting sqref="C110">
    <cfRule type="duplicateValues" dxfId="488" priority="380"/>
  </conditionalFormatting>
  <conditionalFormatting sqref="C115">
    <cfRule type="duplicateValues" dxfId="487" priority="440"/>
  </conditionalFormatting>
  <conditionalFormatting sqref="B114:G115 B324:G324">
    <cfRule type="expression" dxfId="486" priority="441">
      <formula>#REF!="M"</formula>
    </cfRule>
    <cfRule type="expression" dxfId="485" priority="442">
      <formula>#REF!="F"</formula>
    </cfRule>
  </conditionalFormatting>
  <conditionalFormatting sqref="B117:G117">
    <cfRule type="expression" dxfId="484" priority="375">
      <formula>$K119="M"</formula>
    </cfRule>
    <cfRule type="expression" dxfId="483" priority="376">
      <formula>$K119="F"</formula>
    </cfRule>
  </conditionalFormatting>
  <conditionalFormatting sqref="C119">
    <cfRule type="duplicateValues" dxfId="482" priority="377"/>
  </conditionalFormatting>
  <conditionalFormatting sqref="B118:G119">
    <cfRule type="expression" dxfId="481" priority="378">
      <formula>#REF!="M"</formula>
    </cfRule>
    <cfRule type="expression" dxfId="480" priority="379">
      <formula>#REF!="F"</formula>
    </cfRule>
  </conditionalFormatting>
  <conditionalFormatting sqref="B123:G127">
    <cfRule type="expression" dxfId="479" priority="371">
      <formula>$K125="M"</formula>
    </cfRule>
    <cfRule type="expression" dxfId="478" priority="372">
      <formula>$K125="F"</formula>
    </cfRule>
  </conditionalFormatting>
  <conditionalFormatting sqref="C123:C129">
    <cfRule type="duplicateValues" dxfId="477" priority="370"/>
  </conditionalFormatting>
  <conditionalFormatting sqref="B121:E122">
    <cfRule type="expression" dxfId="476" priority="368">
      <formula>$K123="M"</formula>
    </cfRule>
    <cfRule type="expression" dxfId="475" priority="369">
      <formula>$K123="F"</formula>
    </cfRule>
  </conditionalFormatting>
  <conditionalFormatting sqref="F121:G122">
    <cfRule type="expression" dxfId="474" priority="366">
      <formula>$K123="M"</formula>
    </cfRule>
    <cfRule type="expression" dxfId="473" priority="367">
      <formula>$K123="F"</formula>
    </cfRule>
  </conditionalFormatting>
  <conditionalFormatting sqref="B128:G129">
    <cfRule type="expression" dxfId="472" priority="373">
      <formula>$K131="M"</formula>
    </cfRule>
    <cfRule type="expression" dxfId="471" priority="374">
      <formula>$K131="F"</formula>
    </cfRule>
  </conditionalFormatting>
  <conditionalFormatting sqref="B130:G130">
    <cfRule type="expression" dxfId="470" priority="364">
      <formula>$K132="M"</formula>
    </cfRule>
    <cfRule type="expression" dxfId="469" priority="365">
      <formula>$K132="F"</formula>
    </cfRule>
  </conditionalFormatting>
  <conditionalFormatting sqref="C130">
    <cfRule type="duplicateValues" dxfId="468" priority="363"/>
  </conditionalFormatting>
  <conditionalFormatting sqref="B134:G138">
    <cfRule type="expression" dxfId="467" priority="359">
      <formula>$K136="M"</formula>
    </cfRule>
    <cfRule type="expression" dxfId="466" priority="360">
      <formula>$K136="F"</formula>
    </cfRule>
  </conditionalFormatting>
  <conditionalFormatting sqref="C134:C140">
    <cfRule type="duplicateValues" dxfId="465" priority="358"/>
  </conditionalFormatting>
  <conditionalFormatting sqref="B132:E133">
    <cfRule type="expression" dxfId="464" priority="356">
      <formula>$K134="M"</formula>
    </cfRule>
    <cfRule type="expression" dxfId="463" priority="357">
      <formula>$K134="F"</formula>
    </cfRule>
  </conditionalFormatting>
  <conditionalFormatting sqref="F132:G133">
    <cfRule type="expression" dxfId="462" priority="354">
      <formula>$K134="M"</formula>
    </cfRule>
    <cfRule type="expression" dxfId="461" priority="355">
      <formula>$K134="F"</formula>
    </cfRule>
  </conditionalFormatting>
  <conditionalFormatting sqref="B139:G140">
    <cfRule type="expression" dxfId="460" priority="361">
      <formula>$K142="M"</formula>
    </cfRule>
    <cfRule type="expression" dxfId="459" priority="362">
      <formula>$K142="F"</formula>
    </cfRule>
  </conditionalFormatting>
  <conditionalFormatting sqref="B141:G141">
    <cfRule type="expression" dxfId="458" priority="352">
      <formula>$K143="M"</formula>
    </cfRule>
    <cfRule type="expression" dxfId="457" priority="353">
      <formula>$K143="F"</formula>
    </cfRule>
  </conditionalFormatting>
  <conditionalFormatting sqref="C141">
    <cfRule type="duplicateValues" dxfId="456" priority="351"/>
  </conditionalFormatting>
  <conditionalFormatting sqref="B145:G149">
    <cfRule type="expression" dxfId="455" priority="347">
      <formula>$K147="M"</formula>
    </cfRule>
    <cfRule type="expression" dxfId="454" priority="348">
      <formula>$K147="F"</formula>
    </cfRule>
  </conditionalFormatting>
  <conditionalFormatting sqref="C145:C151">
    <cfRule type="duplicateValues" dxfId="453" priority="346"/>
  </conditionalFormatting>
  <conditionalFormatting sqref="B143:E144">
    <cfRule type="expression" dxfId="452" priority="344">
      <formula>$K145="M"</formula>
    </cfRule>
    <cfRule type="expression" dxfId="451" priority="345">
      <formula>$K145="F"</formula>
    </cfRule>
  </conditionalFormatting>
  <conditionalFormatting sqref="F143:G144">
    <cfRule type="expression" dxfId="450" priority="342">
      <formula>$K145="M"</formula>
    </cfRule>
    <cfRule type="expression" dxfId="449" priority="343">
      <formula>$K145="F"</formula>
    </cfRule>
  </conditionalFormatting>
  <conditionalFormatting sqref="B150:G151">
    <cfRule type="expression" dxfId="448" priority="349">
      <formula>$K153="M"</formula>
    </cfRule>
    <cfRule type="expression" dxfId="447" priority="350">
      <formula>$K153="F"</formula>
    </cfRule>
  </conditionalFormatting>
  <conditionalFormatting sqref="B152:G152">
    <cfRule type="expression" dxfId="446" priority="340">
      <formula>$K154="M"</formula>
    </cfRule>
    <cfRule type="expression" dxfId="445" priority="341">
      <formula>$K154="F"</formula>
    </cfRule>
  </conditionalFormatting>
  <conditionalFormatting sqref="C152">
    <cfRule type="duplicateValues" dxfId="444" priority="339"/>
  </conditionalFormatting>
  <conditionalFormatting sqref="B157:G157 B154:G154">
    <cfRule type="expression" dxfId="443" priority="333">
      <formula>$K156="M"</formula>
    </cfRule>
    <cfRule type="expression" dxfId="442" priority="334">
      <formula>$K156="F"</formula>
    </cfRule>
  </conditionalFormatting>
  <conditionalFormatting sqref="C156">
    <cfRule type="duplicateValues" dxfId="441" priority="336"/>
  </conditionalFormatting>
  <conditionalFormatting sqref="B155:G156">
    <cfRule type="expression" dxfId="440" priority="337">
      <formula>#REF!="M"</formula>
    </cfRule>
    <cfRule type="expression" dxfId="439" priority="338">
      <formula>#REF!="F"</formula>
    </cfRule>
  </conditionalFormatting>
  <conditionalFormatting sqref="B160:G162">
    <cfRule type="expression" dxfId="438" priority="331">
      <formula>$K162="M"</formula>
    </cfRule>
    <cfRule type="expression" dxfId="437" priority="332">
      <formula>$K162="F"</formula>
    </cfRule>
  </conditionalFormatting>
  <conditionalFormatting sqref="C160:C162">
    <cfRule type="duplicateValues" dxfId="436" priority="330"/>
  </conditionalFormatting>
  <conditionalFormatting sqref="B158:E159">
    <cfRule type="expression" dxfId="435" priority="328">
      <formula>$K160="M"</formula>
    </cfRule>
    <cfRule type="expression" dxfId="434" priority="329">
      <formula>$K160="F"</formula>
    </cfRule>
  </conditionalFormatting>
  <conditionalFormatting sqref="F158:G159">
    <cfRule type="expression" dxfId="433" priority="326">
      <formula>$K160="M"</formula>
    </cfRule>
    <cfRule type="expression" dxfId="432" priority="327">
      <formula>$K160="F"</formula>
    </cfRule>
  </conditionalFormatting>
  <conditionalFormatting sqref="B166:G168">
    <cfRule type="expression" dxfId="431" priority="324">
      <formula>$K168="M"</formula>
    </cfRule>
    <cfRule type="expression" dxfId="430" priority="325">
      <formula>$K168="F"</formula>
    </cfRule>
  </conditionalFormatting>
  <conditionalFormatting sqref="C166:C168">
    <cfRule type="duplicateValues" dxfId="429" priority="323"/>
  </conditionalFormatting>
  <conditionalFormatting sqref="B164:E165">
    <cfRule type="expression" dxfId="428" priority="321">
      <formula>$K166="M"</formula>
    </cfRule>
    <cfRule type="expression" dxfId="427" priority="322">
      <formula>$K166="F"</formula>
    </cfRule>
  </conditionalFormatting>
  <conditionalFormatting sqref="F164:G165">
    <cfRule type="expression" dxfId="426" priority="319">
      <formula>$K166="M"</formula>
    </cfRule>
    <cfRule type="expression" dxfId="425" priority="320">
      <formula>$K166="F"</formula>
    </cfRule>
  </conditionalFormatting>
  <conditionalFormatting sqref="B172:G175">
    <cfRule type="expression" dxfId="424" priority="317">
      <formula>$K174="M"</formula>
    </cfRule>
    <cfRule type="expression" dxfId="423" priority="318">
      <formula>$K174="F"</formula>
    </cfRule>
  </conditionalFormatting>
  <conditionalFormatting sqref="C172:C175">
    <cfRule type="duplicateValues" dxfId="422" priority="316"/>
  </conditionalFormatting>
  <conditionalFormatting sqref="B170:E171">
    <cfRule type="expression" dxfId="421" priority="314">
      <formula>$K172="M"</formula>
    </cfRule>
    <cfRule type="expression" dxfId="420" priority="315">
      <formula>$K172="F"</formula>
    </cfRule>
  </conditionalFormatting>
  <conditionalFormatting sqref="F170:G171">
    <cfRule type="expression" dxfId="419" priority="312">
      <formula>$K172="M"</formula>
    </cfRule>
    <cfRule type="expression" dxfId="418" priority="313">
      <formula>$K172="F"</formula>
    </cfRule>
  </conditionalFormatting>
  <conditionalFormatting sqref="B179:G181">
    <cfRule type="expression" dxfId="417" priority="310">
      <formula>$K181="M"</formula>
    </cfRule>
    <cfRule type="expression" dxfId="416" priority="311">
      <formula>$K181="F"</formula>
    </cfRule>
  </conditionalFormatting>
  <conditionalFormatting sqref="C179:C181">
    <cfRule type="duplicateValues" dxfId="415" priority="309"/>
  </conditionalFormatting>
  <conditionalFormatting sqref="B177:E178">
    <cfRule type="expression" dxfId="414" priority="307">
      <formula>$K179="M"</formula>
    </cfRule>
    <cfRule type="expression" dxfId="413" priority="308">
      <formula>$K179="F"</formula>
    </cfRule>
  </conditionalFormatting>
  <conditionalFormatting sqref="F177:G178">
    <cfRule type="expression" dxfId="412" priority="305">
      <formula>$K179="M"</formula>
    </cfRule>
    <cfRule type="expression" dxfId="411" priority="306">
      <formula>$K179="F"</formula>
    </cfRule>
  </conditionalFormatting>
  <conditionalFormatting sqref="B185:G189">
    <cfRule type="expression" dxfId="410" priority="301">
      <formula>$K187="M"</formula>
    </cfRule>
    <cfRule type="expression" dxfId="409" priority="302">
      <formula>$K187="F"</formula>
    </cfRule>
  </conditionalFormatting>
  <conditionalFormatting sqref="C185:C191">
    <cfRule type="duplicateValues" dxfId="408" priority="300"/>
  </conditionalFormatting>
  <conditionalFormatting sqref="B183:E184">
    <cfRule type="expression" dxfId="407" priority="298">
      <formula>$K185="M"</formula>
    </cfRule>
    <cfRule type="expression" dxfId="406" priority="299">
      <formula>$K185="F"</formula>
    </cfRule>
  </conditionalFormatting>
  <conditionalFormatting sqref="F183:G184">
    <cfRule type="expression" dxfId="405" priority="296">
      <formula>$K185="M"</formula>
    </cfRule>
    <cfRule type="expression" dxfId="404" priority="297">
      <formula>$K185="F"</formula>
    </cfRule>
  </conditionalFormatting>
  <conditionalFormatting sqref="B190:G191">
    <cfRule type="expression" dxfId="403" priority="303">
      <formula>$K193="M"</formula>
    </cfRule>
    <cfRule type="expression" dxfId="402" priority="304">
      <formula>$K193="F"</formula>
    </cfRule>
  </conditionalFormatting>
  <conditionalFormatting sqref="B195:G196">
    <cfRule type="expression" dxfId="401" priority="294">
      <formula>$K197="M"</formula>
    </cfRule>
    <cfRule type="expression" dxfId="400" priority="295">
      <formula>$K197="F"</formula>
    </cfRule>
  </conditionalFormatting>
  <conditionalFormatting sqref="C195:C196">
    <cfRule type="duplicateValues" dxfId="399" priority="293"/>
  </conditionalFormatting>
  <conditionalFormatting sqref="B193:E194">
    <cfRule type="expression" dxfId="398" priority="291">
      <formula>$K195="M"</formula>
    </cfRule>
    <cfRule type="expression" dxfId="397" priority="292">
      <formula>$K195="F"</formula>
    </cfRule>
  </conditionalFormatting>
  <conditionalFormatting sqref="F193:G194">
    <cfRule type="expression" dxfId="396" priority="289">
      <formula>$K195="M"</formula>
    </cfRule>
    <cfRule type="expression" dxfId="395" priority="290">
      <formula>$K195="F"</formula>
    </cfRule>
  </conditionalFormatting>
  <conditionalFormatting sqref="B200:G201">
    <cfRule type="expression" dxfId="394" priority="287">
      <formula>$K202="M"</formula>
    </cfRule>
    <cfRule type="expression" dxfId="393" priority="288">
      <formula>$K202="F"</formula>
    </cfRule>
  </conditionalFormatting>
  <conditionalFormatting sqref="C200:C201">
    <cfRule type="duplicateValues" dxfId="392" priority="286"/>
  </conditionalFormatting>
  <conditionalFormatting sqref="B198:E199">
    <cfRule type="expression" dxfId="391" priority="284">
      <formula>$K200="M"</formula>
    </cfRule>
    <cfRule type="expression" dxfId="390" priority="285">
      <formula>$K200="F"</formula>
    </cfRule>
  </conditionalFormatting>
  <conditionalFormatting sqref="F198:G199">
    <cfRule type="expression" dxfId="389" priority="282">
      <formula>$K200="M"</formula>
    </cfRule>
    <cfRule type="expression" dxfId="388" priority="283">
      <formula>$K200="F"</formula>
    </cfRule>
  </conditionalFormatting>
  <conditionalFormatting sqref="B205:G209">
    <cfRule type="expression" dxfId="387" priority="278">
      <formula>$K207="M"</formula>
    </cfRule>
    <cfRule type="expression" dxfId="386" priority="279">
      <formula>$K207="F"</formula>
    </cfRule>
  </conditionalFormatting>
  <conditionalFormatting sqref="C205:C211">
    <cfRule type="duplicateValues" dxfId="385" priority="277"/>
  </conditionalFormatting>
  <conditionalFormatting sqref="B203:E204">
    <cfRule type="expression" dxfId="384" priority="275">
      <formula>$K205="M"</formula>
    </cfRule>
    <cfRule type="expression" dxfId="383" priority="276">
      <formula>$K205="F"</formula>
    </cfRule>
  </conditionalFormatting>
  <conditionalFormatting sqref="F203:G204">
    <cfRule type="expression" dxfId="382" priority="273">
      <formula>$K205="M"</formula>
    </cfRule>
    <cfRule type="expression" dxfId="381" priority="274">
      <formula>$K205="F"</formula>
    </cfRule>
  </conditionalFormatting>
  <conditionalFormatting sqref="B210:G211">
    <cfRule type="expression" dxfId="380" priority="280">
      <formula>$K213="M"</formula>
    </cfRule>
    <cfRule type="expression" dxfId="379" priority="281">
      <formula>$K213="F"</formula>
    </cfRule>
  </conditionalFormatting>
  <conditionalFormatting sqref="B212:G212">
    <cfRule type="expression" dxfId="378" priority="271">
      <formula>$K214="M"</formula>
    </cfRule>
    <cfRule type="expression" dxfId="377" priority="272">
      <formula>$K214="F"</formula>
    </cfRule>
  </conditionalFormatting>
  <conditionalFormatting sqref="C212">
    <cfRule type="duplicateValues" dxfId="376" priority="270"/>
  </conditionalFormatting>
  <conditionalFormatting sqref="B216:G220">
    <cfRule type="expression" dxfId="375" priority="266">
      <formula>$K218="M"</formula>
    </cfRule>
    <cfRule type="expression" dxfId="374" priority="267">
      <formula>$K218="F"</formula>
    </cfRule>
  </conditionalFormatting>
  <conditionalFormatting sqref="C216:C222">
    <cfRule type="duplicateValues" dxfId="373" priority="265"/>
  </conditionalFormatting>
  <conditionalFormatting sqref="B214:E215">
    <cfRule type="expression" dxfId="372" priority="263">
      <formula>$K216="M"</formula>
    </cfRule>
    <cfRule type="expression" dxfId="371" priority="264">
      <formula>$K216="F"</formula>
    </cfRule>
  </conditionalFormatting>
  <conditionalFormatting sqref="F214:G215">
    <cfRule type="expression" dxfId="370" priority="261">
      <formula>$K216="M"</formula>
    </cfRule>
    <cfRule type="expression" dxfId="369" priority="262">
      <formula>$K216="F"</formula>
    </cfRule>
  </conditionalFormatting>
  <conditionalFormatting sqref="B221:G222">
    <cfRule type="expression" dxfId="368" priority="268">
      <formula>$K224="M"</formula>
    </cfRule>
    <cfRule type="expression" dxfId="367" priority="269">
      <formula>$K224="F"</formula>
    </cfRule>
  </conditionalFormatting>
  <conditionalFormatting sqref="B223:G223">
    <cfRule type="expression" dxfId="366" priority="259">
      <formula>$K225="M"</formula>
    </cfRule>
    <cfRule type="expression" dxfId="365" priority="260">
      <formula>$K225="F"</formula>
    </cfRule>
  </conditionalFormatting>
  <conditionalFormatting sqref="C223">
    <cfRule type="duplicateValues" dxfId="364" priority="258"/>
  </conditionalFormatting>
  <conditionalFormatting sqref="B227:G231">
    <cfRule type="expression" dxfId="363" priority="254">
      <formula>$K229="M"</formula>
    </cfRule>
    <cfRule type="expression" dxfId="362" priority="255">
      <formula>$K229="F"</formula>
    </cfRule>
  </conditionalFormatting>
  <conditionalFormatting sqref="C227:C233">
    <cfRule type="duplicateValues" dxfId="361" priority="253"/>
  </conditionalFormatting>
  <conditionalFormatting sqref="B225:E226">
    <cfRule type="expression" dxfId="360" priority="251">
      <formula>$K227="M"</formula>
    </cfRule>
    <cfRule type="expression" dxfId="359" priority="252">
      <formula>$K227="F"</formula>
    </cfRule>
  </conditionalFormatting>
  <conditionalFormatting sqref="F225:G226">
    <cfRule type="expression" dxfId="358" priority="249">
      <formula>$K227="M"</formula>
    </cfRule>
    <cfRule type="expression" dxfId="357" priority="250">
      <formula>$K227="F"</formula>
    </cfRule>
  </conditionalFormatting>
  <conditionalFormatting sqref="B232:G233">
    <cfRule type="expression" dxfId="356" priority="256">
      <formula>$K235="M"</formula>
    </cfRule>
    <cfRule type="expression" dxfId="355" priority="257">
      <formula>$K235="F"</formula>
    </cfRule>
  </conditionalFormatting>
  <conditionalFormatting sqref="B234:G234">
    <cfRule type="expression" dxfId="354" priority="247">
      <formula>$K236="M"</formula>
    </cfRule>
    <cfRule type="expression" dxfId="353" priority="248">
      <formula>$K236="F"</formula>
    </cfRule>
  </conditionalFormatting>
  <conditionalFormatting sqref="C234">
    <cfRule type="duplicateValues" dxfId="352" priority="246"/>
  </conditionalFormatting>
  <conditionalFormatting sqref="B238:G242">
    <cfRule type="expression" dxfId="351" priority="242">
      <formula>$K240="M"</formula>
    </cfRule>
    <cfRule type="expression" dxfId="350" priority="243">
      <formula>$K240="F"</formula>
    </cfRule>
  </conditionalFormatting>
  <conditionalFormatting sqref="C238:C244">
    <cfRule type="duplicateValues" dxfId="349" priority="241"/>
  </conditionalFormatting>
  <conditionalFormatting sqref="B236:E237">
    <cfRule type="expression" dxfId="348" priority="239">
      <formula>$K238="M"</formula>
    </cfRule>
    <cfRule type="expression" dxfId="347" priority="240">
      <formula>$K238="F"</formula>
    </cfRule>
  </conditionalFormatting>
  <conditionalFormatting sqref="F236:G237">
    <cfRule type="expression" dxfId="346" priority="237">
      <formula>$K238="M"</formula>
    </cfRule>
    <cfRule type="expression" dxfId="345" priority="238">
      <formula>$K238="F"</formula>
    </cfRule>
  </conditionalFormatting>
  <conditionalFormatting sqref="B243:G244">
    <cfRule type="expression" dxfId="344" priority="244">
      <formula>$K246="M"</formula>
    </cfRule>
    <cfRule type="expression" dxfId="343" priority="245">
      <formula>$K246="F"</formula>
    </cfRule>
  </conditionalFormatting>
  <conditionalFormatting sqref="B245:G245">
    <cfRule type="expression" dxfId="342" priority="235">
      <formula>$K247="M"</formula>
    </cfRule>
    <cfRule type="expression" dxfId="341" priority="236">
      <formula>$K247="F"</formula>
    </cfRule>
  </conditionalFormatting>
  <conditionalFormatting sqref="C245">
    <cfRule type="duplicateValues" dxfId="340" priority="234"/>
  </conditionalFormatting>
  <conditionalFormatting sqref="B249:G253">
    <cfRule type="expression" dxfId="339" priority="230">
      <formula>$K251="M"</formula>
    </cfRule>
    <cfRule type="expression" dxfId="338" priority="231">
      <formula>$K251="F"</formula>
    </cfRule>
  </conditionalFormatting>
  <conditionalFormatting sqref="C249:C255">
    <cfRule type="duplicateValues" dxfId="337" priority="229"/>
  </conditionalFormatting>
  <conditionalFormatting sqref="B247:E248">
    <cfRule type="expression" dxfId="336" priority="227">
      <formula>$K249="M"</formula>
    </cfRule>
    <cfRule type="expression" dxfId="335" priority="228">
      <formula>$K249="F"</formula>
    </cfRule>
  </conditionalFormatting>
  <conditionalFormatting sqref="F247:G248">
    <cfRule type="expression" dxfId="334" priority="225">
      <formula>$K249="M"</formula>
    </cfRule>
    <cfRule type="expression" dxfId="333" priority="226">
      <formula>$K249="F"</formula>
    </cfRule>
  </conditionalFormatting>
  <conditionalFormatting sqref="B254:G255">
    <cfRule type="expression" dxfId="332" priority="232">
      <formula>$K257="M"</formula>
    </cfRule>
    <cfRule type="expression" dxfId="331" priority="233">
      <formula>$K257="F"</formula>
    </cfRule>
  </conditionalFormatting>
  <conditionalFormatting sqref="B256:G256">
    <cfRule type="expression" dxfId="330" priority="223">
      <formula>$K258="M"</formula>
    </cfRule>
    <cfRule type="expression" dxfId="329" priority="224">
      <formula>$K258="F"</formula>
    </cfRule>
  </conditionalFormatting>
  <conditionalFormatting sqref="C256">
    <cfRule type="duplicateValues" dxfId="328" priority="222"/>
  </conditionalFormatting>
  <conditionalFormatting sqref="B260:G264">
    <cfRule type="expression" dxfId="327" priority="218">
      <formula>$K262="M"</formula>
    </cfRule>
    <cfRule type="expression" dxfId="326" priority="219">
      <formula>$K262="F"</formula>
    </cfRule>
  </conditionalFormatting>
  <conditionalFormatting sqref="C260:C266">
    <cfRule type="duplicateValues" dxfId="325" priority="217"/>
  </conditionalFormatting>
  <conditionalFormatting sqref="B258:E259">
    <cfRule type="expression" dxfId="324" priority="215">
      <formula>$K260="M"</formula>
    </cfRule>
    <cfRule type="expression" dxfId="323" priority="216">
      <formula>$K260="F"</formula>
    </cfRule>
  </conditionalFormatting>
  <conditionalFormatting sqref="F258:G259">
    <cfRule type="expression" dxfId="322" priority="213">
      <formula>$K260="M"</formula>
    </cfRule>
    <cfRule type="expression" dxfId="321" priority="214">
      <formula>$K260="F"</formula>
    </cfRule>
  </conditionalFormatting>
  <conditionalFormatting sqref="B265:G266">
    <cfRule type="expression" dxfId="320" priority="220">
      <formula>$K268="M"</formula>
    </cfRule>
    <cfRule type="expression" dxfId="319" priority="221">
      <formula>$K268="F"</formula>
    </cfRule>
  </conditionalFormatting>
  <conditionalFormatting sqref="B267:G267">
    <cfRule type="expression" dxfId="318" priority="211">
      <formula>$K269="M"</formula>
    </cfRule>
    <cfRule type="expression" dxfId="317" priority="212">
      <formula>$K269="F"</formula>
    </cfRule>
  </conditionalFormatting>
  <conditionalFormatting sqref="C267">
    <cfRule type="duplicateValues" dxfId="316" priority="210"/>
  </conditionalFormatting>
  <conditionalFormatting sqref="B271:G273">
    <cfRule type="expression" dxfId="315" priority="208">
      <formula>$K273="M"</formula>
    </cfRule>
    <cfRule type="expression" dxfId="314" priority="209">
      <formula>$K273="F"</formula>
    </cfRule>
  </conditionalFormatting>
  <conditionalFormatting sqref="C271:C273">
    <cfRule type="duplicateValues" dxfId="313" priority="207"/>
  </conditionalFormatting>
  <conditionalFormatting sqref="B269:E270">
    <cfRule type="expression" dxfId="312" priority="205">
      <formula>$K271="M"</formula>
    </cfRule>
    <cfRule type="expression" dxfId="311" priority="206">
      <formula>$K271="F"</formula>
    </cfRule>
  </conditionalFormatting>
  <conditionalFormatting sqref="F269:G270">
    <cfRule type="expression" dxfId="310" priority="203">
      <formula>$K271="M"</formula>
    </cfRule>
    <cfRule type="expression" dxfId="309" priority="204">
      <formula>$K271="F"</formula>
    </cfRule>
  </conditionalFormatting>
  <conditionalFormatting sqref="B277:G279">
    <cfRule type="expression" dxfId="308" priority="201">
      <formula>$K279="M"</formula>
    </cfRule>
    <cfRule type="expression" dxfId="307" priority="202">
      <formula>$K279="F"</formula>
    </cfRule>
  </conditionalFormatting>
  <conditionalFormatting sqref="C277:C279">
    <cfRule type="duplicateValues" dxfId="306" priority="200"/>
  </conditionalFormatting>
  <conditionalFormatting sqref="B275:E276">
    <cfRule type="expression" dxfId="305" priority="198">
      <formula>$K277="M"</formula>
    </cfRule>
    <cfRule type="expression" dxfId="304" priority="199">
      <formula>$K277="F"</formula>
    </cfRule>
  </conditionalFormatting>
  <conditionalFormatting sqref="F275:G276">
    <cfRule type="expression" dxfId="303" priority="196">
      <formula>$K277="M"</formula>
    </cfRule>
    <cfRule type="expression" dxfId="302" priority="197">
      <formula>$K277="F"</formula>
    </cfRule>
  </conditionalFormatting>
  <conditionalFormatting sqref="B283:G287">
    <cfRule type="expression" dxfId="301" priority="192">
      <formula>$K285="M"</formula>
    </cfRule>
    <cfRule type="expression" dxfId="300" priority="193">
      <formula>$K285="F"</formula>
    </cfRule>
  </conditionalFormatting>
  <conditionalFormatting sqref="C283:C288">
    <cfRule type="duplicateValues" dxfId="299" priority="191"/>
  </conditionalFormatting>
  <conditionalFormatting sqref="B281:E282">
    <cfRule type="expression" dxfId="298" priority="189">
      <formula>$K283="M"</formula>
    </cfRule>
    <cfRule type="expression" dxfId="297" priority="190">
      <formula>$K283="F"</formula>
    </cfRule>
  </conditionalFormatting>
  <conditionalFormatting sqref="F281:G282">
    <cfRule type="expression" dxfId="296" priority="187">
      <formula>$K283="M"</formula>
    </cfRule>
    <cfRule type="expression" dxfId="295" priority="188">
      <formula>$K283="F"</formula>
    </cfRule>
  </conditionalFormatting>
  <conditionalFormatting sqref="B288:G288">
    <cfRule type="expression" dxfId="294" priority="194">
      <formula>$K291="M"</formula>
    </cfRule>
    <cfRule type="expression" dxfId="293" priority="195">
      <formula>$K291="F"</formula>
    </cfRule>
  </conditionalFormatting>
  <conditionalFormatting sqref="B292:G294">
    <cfRule type="expression" dxfId="292" priority="185">
      <formula>$K294="M"</formula>
    </cfRule>
    <cfRule type="expression" dxfId="291" priority="186">
      <formula>$K294="F"</formula>
    </cfRule>
  </conditionalFormatting>
  <conditionalFormatting sqref="C292:C294">
    <cfRule type="duplicateValues" dxfId="290" priority="184"/>
  </conditionalFormatting>
  <conditionalFormatting sqref="B290:E291">
    <cfRule type="expression" dxfId="289" priority="182">
      <formula>$K292="M"</formula>
    </cfRule>
    <cfRule type="expression" dxfId="288" priority="183">
      <formula>$K292="F"</formula>
    </cfRule>
  </conditionalFormatting>
  <conditionalFormatting sqref="F290:G291">
    <cfRule type="expression" dxfId="287" priority="180">
      <formula>$K292="M"</formula>
    </cfRule>
    <cfRule type="expression" dxfId="286" priority="181">
      <formula>$K292="F"</formula>
    </cfRule>
  </conditionalFormatting>
  <conditionalFormatting sqref="B298:G301">
    <cfRule type="expression" dxfId="285" priority="178">
      <formula>$K300="M"</formula>
    </cfRule>
    <cfRule type="expression" dxfId="284" priority="179">
      <formula>$K300="F"</formula>
    </cfRule>
  </conditionalFormatting>
  <conditionalFormatting sqref="C298:C301">
    <cfRule type="duplicateValues" dxfId="283" priority="177"/>
  </conditionalFormatting>
  <conditionalFormatting sqref="B296:E297">
    <cfRule type="expression" dxfId="282" priority="175">
      <formula>$K298="M"</formula>
    </cfRule>
    <cfRule type="expression" dxfId="281" priority="176">
      <formula>$K298="F"</formula>
    </cfRule>
  </conditionalFormatting>
  <conditionalFormatting sqref="F296:G297">
    <cfRule type="expression" dxfId="280" priority="173">
      <formula>$K298="M"</formula>
    </cfRule>
    <cfRule type="expression" dxfId="279" priority="174">
      <formula>$K298="F"</formula>
    </cfRule>
  </conditionalFormatting>
  <conditionalFormatting sqref="B305:G309">
    <cfRule type="expression" dxfId="278" priority="169">
      <formula>$K307="M"</formula>
    </cfRule>
    <cfRule type="expression" dxfId="277" priority="170">
      <formula>$K307="F"</formula>
    </cfRule>
  </conditionalFormatting>
  <conditionalFormatting sqref="C305:C310">
    <cfRule type="duplicateValues" dxfId="276" priority="168"/>
  </conditionalFormatting>
  <conditionalFormatting sqref="B303:E304">
    <cfRule type="expression" dxfId="275" priority="166">
      <formula>$K305="M"</formula>
    </cfRule>
    <cfRule type="expression" dxfId="274" priority="167">
      <formula>$K305="F"</formula>
    </cfRule>
  </conditionalFormatting>
  <conditionalFormatting sqref="F303:G304">
    <cfRule type="expression" dxfId="273" priority="164">
      <formula>$K305="M"</formula>
    </cfRule>
    <cfRule type="expression" dxfId="272" priority="165">
      <formula>$K305="F"</formula>
    </cfRule>
  </conditionalFormatting>
  <conditionalFormatting sqref="B310:G310">
    <cfRule type="expression" dxfId="271" priority="171">
      <formula>$K313="M"</formula>
    </cfRule>
    <cfRule type="expression" dxfId="270" priority="172">
      <formula>$K313="F"</formula>
    </cfRule>
  </conditionalFormatting>
  <conditionalFormatting sqref="B312:E313">
    <cfRule type="expression" dxfId="269" priority="157">
      <formula>$K314="M"</formula>
    </cfRule>
    <cfRule type="expression" dxfId="268" priority="158">
      <formula>$K314="F"</formula>
    </cfRule>
  </conditionalFormatting>
  <conditionalFormatting sqref="F312:G313">
    <cfRule type="expression" dxfId="267" priority="155">
      <formula>$K314="M"</formula>
    </cfRule>
    <cfRule type="expression" dxfId="266" priority="156">
      <formula>$K314="F"</formula>
    </cfRule>
  </conditionalFormatting>
  <conditionalFormatting sqref="B325:G325">
    <cfRule type="expression" dxfId="265" priority="445">
      <formula>$K326="M"</formula>
    </cfRule>
    <cfRule type="expression" dxfId="264" priority="446">
      <formula>$K326="F"</formula>
    </cfRule>
  </conditionalFormatting>
  <conditionalFormatting sqref="C314:C325">
    <cfRule type="duplicateValues" dxfId="263" priority="451"/>
  </conditionalFormatting>
  <conditionalFormatting sqref="B329:G338">
    <cfRule type="expression" dxfId="262" priority="152">
      <formula>$K331="M"</formula>
    </cfRule>
    <cfRule type="expression" dxfId="261" priority="153">
      <formula>$K331="F"</formula>
    </cfRule>
  </conditionalFormatting>
  <conditionalFormatting sqref="B327:E328">
    <cfRule type="expression" dxfId="260" priority="150">
      <formula>$K329="M"</formula>
    </cfRule>
    <cfRule type="expression" dxfId="259" priority="151">
      <formula>$K329="F"</formula>
    </cfRule>
  </conditionalFormatting>
  <conditionalFormatting sqref="F327:G328">
    <cfRule type="expression" dxfId="258" priority="148">
      <formula>$K329="M"</formula>
    </cfRule>
    <cfRule type="expression" dxfId="257" priority="149">
      <formula>$K329="F"</formula>
    </cfRule>
  </conditionalFormatting>
  <conditionalFormatting sqref="C329:C338">
    <cfRule type="duplicateValues" dxfId="256" priority="154"/>
  </conditionalFormatting>
  <conditionalFormatting sqref="B342:F351">
    <cfRule type="expression" dxfId="255" priority="145">
      <formula>$K344="M"</formula>
    </cfRule>
    <cfRule type="expression" dxfId="254" priority="146">
      <formula>$K344="F"</formula>
    </cfRule>
  </conditionalFormatting>
  <conditionalFormatting sqref="B340:E341">
    <cfRule type="expression" dxfId="253" priority="143">
      <formula>$K342="M"</formula>
    </cfRule>
    <cfRule type="expression" dxfId="252" priority="144">
      <formula>$K342="F"</formula>
    </cfRule>
  </conditionalFormatting>
  <conditionalFormatting sqref="F341:G341 G340">
    <cfRule type="expression" dxfId="251" priority="141">
      <formula>$K342="M"</formula>
    </cfRule>
    <cfRule type="expression" dxfId="250" priority="142">
      <formula>$K342="F"</formula>
    </cfRule>
  </conditionalFormatting>
  <conditionalFormatting sqref="C342:C351">
    <cfRule type="duplicateValues" dxfId="249" priority="147"/>
  </conditionalFormatting>
  <conditionalFormatting sqref="F340">
    <cfRule type="expression" dxfId="248" priority="139">
      <formula>$K342="M"</formula>
    </cfRule>
    <cfRule type="expression" dxfId="247" priority="140">
      <formula>$K342="F"</formula>
    </cfRule>
  </conditionalFormatting>
  <conditionalFormatting sqref="G342:G351">
    <cfRule type="expression" dxfId="246" priority="137">
      <formula>$K344="M"</formula>
    </cfRule>
    <cfRule type="expression" dxfId="245" priority="138">
      <formula>$K344="F"</formula>
    </cfRule>
  </conditionalFormatting>
  <conditionalFormatting sqref="B365:G365">
    <cfRule type="expression" dxfId="244" priority="134">
      <formula>$K367="M"</formula>
    </cfRule>
    <cfRule type="expression" dxfId="243" priority="135">
      <formula>$K367="F"</formula>
    </cfRule>
  </conditionalFormatting>
  <conditionalFormatting sqref="B355:G364">
    <cfRule type="expression" dxfId="242" priority="131">
      <formula>$K357="M"</formula>
    </cfRule>
    <cfRule type="expression" dxfId="241" priority="132">
      <formula>$K357="F"</formula>
    </cfRule>
  </conditionalFormatting>
  <conditionalFormatting sqref="B353:E354">
    <cfRule type="expression" dxfId="240" priority="129">
      <formula>$K355="M"</formula>
    </cfRule>
    <cfRule type="expression" dxfId="239" priority="130">
      <formula>$K355="F"</formula>
    </cfRule>
  </conditionalFormatting>
  <conditionalFormatting sqref="F353:G354">
    <cfRule type="expression" dxfId="238" priority="127">
      <formula>$K355="M"</formula>
    </cfRule>
    <cfRule type="expression" dxfId="237" priority="128">
      <formula>$K355="F"</formula>
    </cfRule>
  </conditionalFormatting>
  <conditionalFormatting sqref="C355:C364">
    <cfRule type="duplicateValues" dxfId="236" priority="133"/>
  </conditionalFormatting>
  <conditionalFormatting sqref="B368:F377">
    <cfRule type="expression" dxfId="235" priority="124">
      <formula>$K370="M"</formula>
    </cfRule>
    <cfRule type="expression" dxfId="234" priority="125">
      <formula>$K370="F"</formula>
    </cfRule>
  </conditionalFormatting>
  <conditionalFormatting sqref="B366:E367">
    <cfRule type="expression" dxfId="233" priority="122">
      <formula>$K368="M"</formula>
    </cfRule>
    <cfRule type="expression" dxfId="232" priority="123">
      <formula>$K368="F"</formula>
    </cfRule>
  </conditionalFormatting>
  <conditionalFormatting sqref="F367:G367 G366">
    <cfRule type="expression" dxfId="231" priority="120">
      <formula>$K368="M"</formula>
    </cfRule>
    <cfRule type="expression" dxfId="230" priority="121">
      <formula>$K368="F"</formula>
    </cfRule>
  </conditionalFormatting>
  <conditionalFormatting sqref="C368:C377">
    <cfRule type="duplicateValues" dxfId="229" priority="126"/>
  </conditionalFormatting>
  <conditionalFormatting sqref="F366">
    <cfRule type="expression" dxfId="228" priority="118">
      <formula>$K368="M"</formula>
    </cfRule>
    <cfRule type="expression" dxfId="227" priority="119">
      <formula>$K368="F"</formula>
    </cfRule>
  </conditionalFormatting>
  <conditionalFormatting sqref="G368:G377">
    <cfRule type="expression" dxfId="226" priority="116">
      <formula>$K370="M"</formula>
    </cfRule>
    <cfRule type="expression" dxfId="225" priority="117">
      <formula>$K370="F"</formula>
    </cfRule>
  </conditionalFormatting>
  <conditionalFormatting sqref="B391:G391">
    <cfRule type="expression" dxfId="224" priority="113">
      <formula>$K393="M"</formula>
    </cfRule>
    <cfRule type="expression" dxfId="223" priority="114">
      <formula>$K393="F"</formula>
    </cfRule>
  </conditionalFormatting>
  <conditionalFormatting sqref="B381:G390">
    <cfRule type="expression" dxfId="222" priority="110">
      <formula>$K383="M"</formula>
    </cfRule>
    <cfRule type="expression" dxfId="221" priority="111">
      <formula>$K383="F"</formula>
    </cfRule>
  </conditionalFormatting>
  <conditionalFormatting sqref="B379:E380">
    <cfRule type="expression" dxfId="220" priority="108">
      <formula>$K381="M"</formula>
    </cfRule>
    <cfRule type="expression" dxfId="219" priority="109">
      <formula>$K381="F"</formula>
    </cfRule>
  </conditionalFormatting>
  <conditionalFormatting sqref="F379:G380">
    <cfRule type="expression" dxfId="218" priority="106">
      <formula>$K381="M"</formula>
    </cfRule>
    <cfRule type="expression" dxfId="217" priority="107">
      <formula>$K381="F"</formula>
    </cfRule>
  </conditionalFormatting>
  <conditionalFormatting sqref="C381:C390">
    <cfRule type="duplicateValues" dxfId="216" priority="112"/>
  </conditionalFormatting>
  <conditionalFormatting sqref="B394:F403">
    <cfRule type="expression" dxfId="215" priority="103">
      <formula>$K396="M"</formula>
    </cfRule>
    <cfRule type="expression" dxfId="214" priority="104">
      <formula>$K396="F"</formula>
    </cfRule>
  </conditionalFormatting>
  <conditionalFormatting sqref="B392:E393">
    <cfRule type="expression" dxfId="213" priority="101">
      <formula>$K394="M"</formula>
    </cfRule>
    <cfRule type="expression" dxfId="212" priority="102">
      <formula>$K394="F"</formula>
    </cfRule>
  </conditionalFormatting>
  <conditionalFormatting sqref="F393:G393 G392">
    <cfRule type="expression" dxfId="211" priority="99">
      <formula>$K394="M"</formula>
    </cfRule>
    <cfRule type="expression" dxfId="210" priority="100">
      <formula>$K394="F"</formula>
    </cfRule>
  </conditionalFormatting>
  <conditionalFormatting sqref="C394:C403">
    <cfRule type="duplicateValues" dxfId="209" priority="105"/>
  </conditionalFormatting>
  <conditionalFormatting sqref="F392">
    <cfRule type="expression" dxfId="208" priority="97">
      <formula>$K394="M"</formula>
    </cfRule>
    <cfRule type="expression" dxfId="207" priority="98">
      <formula>$K394="F"</formula>
    </cfRule>
  </conditionalFormatting>
  <conditionalFormatting sqref="G394:G403">
    <cfRule type="expression" dxfId="206" priority="95">
      <formula>$K396="M"</formula>
    </cfRule>
    <cfRule type="expression" dxfId="205" priority="96">
      <formula>$K396="F"</formula>
    </cfRule>
  </conditionalFormatting>
  <conditionalFormatting sqref="B417:G417">
    <cfRule type="expression" dxfId="204" priority="92">
      <formula>$K419="M"</formula>
    </cfRule>
    <cfRule type="expression" dxfId="203" priority="93">
      <formula>$K419="F"</formula>
    </cfRule>
  </conditionalFormatting>
  <conditionalFormatting sqref="B407:G416">
    <cfRule type="expression" dxfId="202" priority="89">
      <formula>$K409="M"</formula>
    </cfRule>
    <cfRule type="expression" dxfId="201" priority="90">
      <formula>$K409="F"</formula>
    </cfRule>
  </conditionalFormatting>
  <conditionalFormatting sqref="B405:E406">
    <cfRule type="expression" dxfId="200" priority="87">
      <formula>$K407="M"</formula>
    </cfRule>
    <cfRule type="expression" dxfId="199" priority="88">
      <formula>$K407="F"</formula>
    </cfRule>
  </conditionalFormatting>
  <conditionalFormatting sqref="F405:G406">
    <cfRule type="expression" dxfId="198" priority="85">
      <formula>$K407="M"</formula>
    </cfRule>
    <cfRule type="expression" dxfId="197" priority="86">
      <formula>$K407="F"</formula>
    </cfRule>
  </conditionalFormatting>
  <conditionalFormatting sqref="C407:C416">
    <cfRule type="duplicateValues" dxfId="196" priority="91"/>
  </conditionalFormatting>
  <conditionalFormatting sqref="B420:F429">
    <cfRule type="expression" dxfId="195" priority="82">
      <formula>$K422="M"</formula>
    </cfRule>
    <cfRule type="expression" dxfId="194" priority="83">
      <formula>$K422="F"</formula>
    </cfRule>
  </conditionalFormatting>
  <conditionalFormatting sqref="B418:E419">
    <cfRule type="expression" dxfId="193" priority="80">
      <formula>$K420="M"</formula>
    </cfRule>
    <cfRule type="expression" dxfId="192" priority="81">
      <formula>$K420="F"</formula>
    </cfRule>
  </conditionalFormatting>
  <conditionalFormatting sqref="F419:G419 G418">
    <cfRule type="expression" dxfId="191" priority="78">
      <formula>$K420="M"</formula>
    </cfRule>
    <cfRule type="expression" dxfId="190" priority="79">
      <formula>$K420="F"</formula>
    </cfRule>
  </conditionalFormatting>
  <conditionalFormatting sqref="C420:C429">
    <cfRule type="duplicateValues" dxfId="189" priority="84"/>
  </conditionalFormatting>
  <conditionalFormatting sqref="F418">
    <cfRule type="expression" dxfId="188" priority="76">
      <formula>$K420="M"</formula>
    </cfRule>
    <cfRule type="expression" dxfId="187" priority="77">
      <formula>$K420="F"</formula>
    </cfRule>
  </conditionalFormatting>
  <conditionalFormatting sqref="G420:G429">
    <cfRule type="expression" dxfId="186" priority="74">
      <formula>$K422="M"</formula>
    </cfRule>
    <cfRule type="expression" dxfId="185" priority="75">
      <formula>$K422="F"</formula>
    </cfRule>
  </conditionalFormatting>
  <conditionalFormatting sqref="B433:G441">
    <cfRule type="expression" dxfId="184" priority="71">
      <formula>$K435="M"</formula>
    </cfRule>
    <cfRule type="expression" dxfId="183" priority="72">
      <formula>$K435="F"</formula>
    </cfRule>
  </conditionalFormatting>
  <conditionalFormatting sqref="B431:E432">
    <cfRule type="expression" dxfId="182" priority="69">
      <formula>$K433="M"</formula>
    </cfRule>
    <cfRule type="expression" dxfId="181" priority="70">
      <formula>$K433="F"</formula>
    </cfRule>
  </conditionalFormatting>
  <conditionalFormatting sqref="F472:G473">
    <cfRule type="expression" dxfId="180" priority="37">
      <formula>$K474="M"</formula>
    </cfRule>
    <cfRule type="expression" dxfId="179" priority="38">
      <formula>$K474="F"</formula>
    </cfRule>
  </conditionalFormatting>
  <conditionalFormatting sqref="C433:C441">
    <cfRule type="duplicateValues" dxfId="178" priority="73"/>
  </conditionalFormatting>
  <conditionalFormatting sqref="F431:G432">
    <cfRule type="expression" dxfId="177" priority="65">
      <formula>$K433="M"</formula>
    </cfRule>
    <cfRule type="expression" dxfId="176" priority="66">
      <formula>$K433="F"</formula>
    </cfRule>
  </conditionalFormatting>
  <conditionalFormatting sqref="B445:G453">
    <cfRule type="expression" dxfId="175" priority="62">
      <formula>$K447="M"</formula>
    </cfRule>
    <cfRule type="expression" dxfId="174" priority="63">
      <formula>$K447="F"</formula>
    </cfRule>
  </conditionalFormatting>
  <conditionalFormatting sqref="B443:E444">
    <cfRule type="expression" dxfId="173" priority="60">
      <formula>$K445="M"</formula>
    </cfRule>
    <cfRule type="expression" dxfId="172" priority="61">
      <formula>$K445="F"</formula>
    </cfRule>
  </conditionalFormatting>
  <conditionalFormatting sqref="C445:C453">
    <cfRule type="duplicateValues" dxfId="171" priority="64"/>
  </conditionalFormatting>
  <conditionalFormatting sqref="F443:G444">
    <cfRule type="expression" dxfId="170" priority="58">
      <formula>$K445="M"</formula>
    </cfRule>
    <cfRule type="expression" dxfId="169" priority="59">
      <formula>$K445="F"</formula>
    </cfRule>
  </conditionalFormatting>
  <conditionalFormatting sqref="B457:G462">
    <cfRule type="expression" dxfId="168" priority="55">
      <formula>$K459="M"</formula>
    </cfRule>
    <cfRule type="expression" dxfId="167" priority="56">
      <formula>$K459="F"</formula>
    </cfRule>
  </conditionalFormatting>
  <conditionalFormatting sqref="B455:E456">
    <cfRule type="expression" dxfId="166" priority="53">
      <formula>$K457="M"</formula>
    </cfRule>
    <cfRule type="expression" dxfId="165" priority="54">
      <formula>$K457="F"</formula>
    </cfRule>
  </conditionalFormatting>
  <conditionalFormatting sqref="C457:C462">
    <cfRule type="duplicateValues" dxfId="164" priority="57"/>
  </conditionalFormatting>
  <conditionalFormatting sqref="F455:G456">
    <cfRule type="expression" dxfId="163" priority="51">
      <formula>$K457="M"</formula>
    </cfRule>
    <cfRule type="expression" dxfId="162" priority="52">
      <formula>$K457="F"</formula>
    </cfRule>
  </conditionalFormatting>
  <conditionalFormatting sqref="B466:G470">
    <cfRule type="expression" dxfId="161" priority="48">
      <formula>$K468="M"</formula>
    </cfRule>
    <cfRule type="expression" dxfId="160" priority="49">
      <formula>$K468="F"</formula>
    </cfRule>
  </conditionalFormatting>
  <conditionalFormatting sqref="B464:E465">
    <cfRule type="expression" dxfId="159" priority="46">
      <formula>$K466="M"</formula>
    </cfRule>
    <cfRule type="expression" dxfId="158" priority="47">
      <formula>$K466="F"</formula>
    </cfRule>
  </conditionalFormatting>
  <conditionalFormatting sqref="C466:C470">
    <cfRule type="duplicateValues" dxfId="157" priority="50"/>
  </conditionalFormatting>
  <conditionalFormatting sqref="F464:G465">
    <cfRule type="expression" dxfId="156" priority="44">
      <formula>$K466="M"</formula>
    </cfRule>
    <cfRule type="expression" dxfId="155" priority="45">
      <formula>$K466="F"</formula>
    </cfRule>
  </conditionalFormatting>
  <conditionalFormatting sqref="B474:G479">
    <cfRule type="expression" dxfId="154" priority="41">
      <formula>$K476="M"</formula>
    </cfRule>
    <cfRule type="expression" dxfId="153" priority="42">
      <formula>$K476="F"</formula>
    </cfRule>
  </conditionalFormatting>
  <conditionalFormatting sqref="B472:E473">
    <cfRule type="expression" dxfId="152" priority="39">
      <formula>$K474="M"</formula>
    </cfRule>
    <cfRule type="expression" dxfId="151" priority="40">
      <formula>$K474="F"</formula>
    </cfRule>
  </conditionalFormatting>
  <conditionalFormatting sqref="C474:C479">
    <cfRule type="duplicateValues" dxfId="150" priority="43"/>
  </conditionalFormatting>
  <conditionalFormatting sqref="F172">
    <cfRule type="expression" dxfId="149" priority="35">
      <formula>$K174="M"</formula>
    </cfRule>
    <cfRule type="expression" dxfId="148" priority="36">
      <formula>$K174="F"</formula>
    </cfRule>
  </conditionalFormatting>
  <conditionalFormatting sqref="F179">
    <cfRule type="expression" dxfId="147" priority="33">
      <formula>$K181="M"</formula>
    </cfRule>
    <cfRule type="expression" dxfId="146" priority="34">
      <formula>$K181="F"</formula>
    </cfRule>
  </conditionalFormatting>
  <conditionalFormatting sqref="F185">
    <cfRule type="expression" dxfId="145" priority="31">
      <formula>$K187="M"</formula>
    </cfRule>
    <cfRule type="expression" dxfId="144" priority="32">
      <formula>$K187="F"</formula>
    </cfRule>
  </conditionalFormatting>
  <conditionalFormatting sqref="F305">
    <cfRule type="expression" dxfId="143" priority="29">
      <formula>$K307="M"</formula>
    </cfRule>
    <cfRule type="expression" dxfId="142" priority="30">
      <formula>$K307="F"</formula>
    </cfRule>
  </conditionalFormatting>
  <conditionalFormatting sqref="F314">
    <cfRule type="expression" dxfId="141" priority="27">
      <formula>$K316="M"</formula>
    </cfRule>
    <cfRule type="expression" dxfId="140" priority="28">
      <formula>$K316="F"</formula>
    </cfRule>
  </conditionalFormatting>
  <conditionalFormatting sqref="F329">
    <cfRule type="expression" dxfId="139" priority="25">
      <formula>$K331="M"</formula>
    </cfRule>
    <cfRule type="expression" dxfId="138" priority="26">
      <formula>$K331="F"</formula>
    </cfRule>
  </conditionalFormatting>
  <conditionalFormatting sqref="F342">
    <cfRule type="expression" dxfId="137" priority="23">
      <formula>$K344="M"</formula>
    </cfRule>
    <cfRule type="expression" dxfId="136" priority="24">
      <formula>$K344="F"</formula>
    </cfRule>
  </conditionalFormatting>
  <conditionalFormatting sqref="F355">
    <cfRule type="expression" dxfId="135" priority="21">
      <formula>$K357="M"</formula>
    </cfRule>
    <cfRule type="expression" dxfId="134" priority="22">
      <formula>$K357="F"</formula>
    </cfRule>
  </conditionalFormatting>
  <conditionalFormatting sqref="F368">
    <cfRule type="expression" dxfId="133" priority="19">
      <formula>$K370="M"</formula>
    </cfRule>
    <cfRule type="expression" dxfId="132" priority="20">
      <formula>$K370="F"</formula>
    </cfRule>
  </conditionalFormatting>
  <conditionalFormatting sqref="F381">
    <cfRule type="expression" dxfId="131" priority="17">
      <formula>$K383="M"</formula>
    </cfRule>
    <cfRule type="expression" dxfId="130" priority="18">
      <formula>$K383="F"</formula>
    </cfRule>
  </conditionalFormatting>
  <conditionalFormatting sqref="F394">
    <cfRule type="expression" dxfId="129" priority="15">
      <formula>$K396="M"</formula>
    </cfRule>
    <cfRule type="expression" dxfId="128" priority="16">
      <formula>$K396="F"</formula>
    </cfRule>
  </conditionalFormatting>
  <conditionalFormatting sqref="F407">
    <cfRule type="expression" dxfId="127" priority="13">
      <formula>$K409="M"</formula>
    </cfRule>
    <cfRule type="expression" dxfId="126" priority="14">
      <formula>$K409="F"</formula>
    </cfRule>
  </conditionalFormatting>
  <conditionalFormatting sqref="F420">
    <cfRule type="expression" dxfId="125" priority="11">
      <formula>$K422="M"</formula>
    </cfRule>
    <cfRule type="expression" dxfId="124" priority="12">
      <formula>$K422="F"</formula>
    </cfRule>
  </conditionalFormatting>
  <conditionalFormatting sqref="F433">
    <cfRule type="expression" dxfId="123" priority="9">
      <formula>$K435="M"</formula>
    </cfRule>
    <cfRule type="expression" dxfId="122" priority="10">
      <formula>$K435="F"</formula>
    </cfRule>
  </conditionalFormatting>
  <conditionalFormatting sqref="F445">
    <cfRule type="expression" dxfId="121" priority="7">
      <formula>$K447="M"</formula>
    </cfRule>
    <cfRule type="expression" dxfId="120" priority="8">
      <formula>$K447="F"</formula>
    </cfRule>
  </conditionalFormatting>
  <conditionalFormatting sqref="F457">
    <cfRule type="expression" dxfId="119" priority="5">
      <formula>$K459="M"</formula>
    </cfRule>
    <cfRule type="expression" dxfId="118" priority="6">
      <formula>$K459="F"</formula>
    </cfRule>
  </conditionalFormatting>
  <conditionalFormatting sqref="F466">
    <cfRule type="expression" dxfId="117" priority="3">
      <formula>$K468="M"</formula>
    </cfRule>
    <cfRule type="expression" dxfId="116" priority="4">
      <formula>$K468="F"</formula>
    </cfRule>
  </conditionalFormatting>
  <conditionalFormatting sqref="F474">
    <cfRule type="expression" dxfId="115" priority="1">
      <formula>$K476="M"</formula>
    </cfRule>
    <cfRule type="expression" dxfId="114" priority="2">
      <formula>$K476="F"</formula>
    </cfRule>
  </conditionalFormatting>
  <dataValidations count="3">
    <dataValidation type="custom" allowBlank="1" showInputMessage="1" showErrorMessage="1" errorTitle="Check Performance" error="Better performance that the one before.  Please check and re-enter" sqref="F5:F11 F16:F22 F27:F33 F38:F44 F49:F55 F60:F66 F71:F77 F82:F88 F93:F99 F104:F109 F124:F129 F135:F140 F146:F151 F161:F162 F167:F168 F173:F175 F180:F181 F186:F191 F196 F201 F206:F211 F217:F222 F228:F233 F239:F244 F250:F255 F261:F266 F272:F273 F278:F279 F284:F288 F293:F294 F299:F301 F306:F310 F315:F325 F330:F338 F343:F351 F356:F364 F369:F377 F382:F390 F395:F403 F408:F416 F421:F429 F434:F441 F446:F453 F458:F462 F467:F470 F475:F479" xr:uid="{00000000-0002-0000-0200-000000000000}">
      <formula1>F5&gt;=F4</formula1>
    </dataValidation>
    <dataValidation type="custom" allowBlank="1" showInputMessage="1" showErrorMessage="1" errorTitle="Check Performance" error="Better performance that the one before.  Please check and re-enter" sqref="F110:F111 F130 F141 F152 F212 F223 F234 F245 F256 F267" xr:uid="{00000000-0002-0000-0200-000001000000}">
      <formula1>F110&gt;=F108</formula1>
    </dataValidation>
    <dataValidation allowBlank="1" showInputMessage="1" showErrorMessage="1" promptTitle="Time Format" prompt="Please use m:ss.0 e.g. 14.25.3 as the format for middle distance times" sqref="F166 F172 F179 F185 F305 F314 F329 F342 F355 F368 F381 F394 F407 F420 F433 F445 F457 F466 F474" xr:uid="{00000000-0002-0000-0200-000002000000}"/>
  </dataValidations>
  <printOptions horizontalCentered="1"/>
  <pageMargins left="0.31496062992125984" right="0.31496062992125984" top="1.1417322834645669" bottom="0.74803149606299213" header="0.31496062992125984" footer="0.31496062992125984"/>
  <pageSetup paperSize="9" orientation="portrait" r:id="rId1"/>
  <headerFooter>
    <oddHeader>&amp;L&amp;G&amp;C&amp;"+,Regular"&amp;12NORTHAMPTONSHIRE COUNTY TRACK &amp; FIELD CHAMPIONSHIPS&amp;"-,Regular"&amp;11
&amp;"+,Regular"12th &amp;&amp; 13th MAY 2018 @ Corby Stadium&amp;R&amp;"+,Regular"&amp;U&amp;A</oddHeader>
    <oddFooter>&amp;L&amp;"+,Regular"&amp;8&amp;D &amp;T&amp;C&amp;G&amp;R&amp;8Page &amp;P of &amp;N</oddFooter>
  </headerFooter>
  <rowBreaks count="12" manualBreakCount="12">
    <brk id="45" min="1" max="6" man="1"/>
    <brk id="89" min="1" max="6" man="1"/>
    <brk id="131" min="1" max="6" man="1"/>
    <brk id="176" min="1" max="6" man="1"/>
    <brk id="213" min="1" max="6" man="1"/>
    <brk id="257" min="1" max="6" man="1"/>
    <brk id="302" min="1" max="6" man="1"/>
    <brk id="326" min="1" max="6" man="1"/>
    <brk id="352" min="1" max="6" man="1"/>
    <brk id="378" min="1" max="6" man="1"/>
    <brk id="404" min="1" max="6" man="1"/>
    <brk id="442" min="1" max="6" man="1"/>
  </row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3000000}">
          <x14:formula1>
            <xm:f>Prog!$A:$A</xm:f>
          </x14:formula1>
          <xm:sqref>A2 A13 A24 A35 A46 A57 A68 A79 A90 A101 A113 A117 A121 A132 A143 A154 A158 A164 A170 A177 A183 A193 A198 A203 A214 A225 A236 A247 A258 A269 A275 A281 A290 A296 A303 A312 A327 A340 A353 A366 A379 A392 A405 A418 A431 A443 A455 A464 A472</xm:sqref>
        </x14:dataValidation>
        <x14:dataValidation type="list" allowBlank="1" showInputMessage="1" showErrorMessage="1" xr:uid="{00000000-0002-0000-0200-000004000000}">
          <x14:formula1>
            <xm:f>Bibs!$A$2:$A$375</xm:f>
          </x14:formula1>
          <xm:sqref>C4:C11 C15:C22 C26:C33 C37:C44 C48:C55 C59:C66 C70:C77 C81:C88 C92:C99 C115 C103:C111 C119 C123:C130 C134:C141 C145:C152 C156 C160:C162 C166:C168 C172:C175 C179:C181 C185:C191 C195:C196 C200:C201 C205:C212 C216:C223 C227:C234 C238:C245 C249:C256 C260:C267 C271:C273 C277:C279 C283:C288 C292:C294 C298:C301 C305:C310 C314:C325 C329:C338 C342:C351 C355:C364 C368:C377 C381:C390 C394:C403 C407:C416 C420:C429 C433:C441 C445:C453 C457:C462 C466:C470 C474:C479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162"/>
  <sheetViews>
    <sheetView topLeftCell="B1" zoomScale="120" zoomScaleNormal="120" zoomScaleSheetLayoutView="100" workbookViewId="0">
      <selection activeCell="F162" sqref="F162"/>
    </sheetView>
  </sheetViews>
  <sheetFormatPr defaultColWidth="9.109375" defaultRowHeight="14.4" x14ac:dyDescent="0.3"/>
  <cols>
    <col min="1" max="1" width="0" style="9" hidden="1" customWidth="1"/>
    <col min="2" max="2" width="9.109375" style="28"/>
    <col min="3" max="3" width="9.109375" style="29"/>
    <col min="4" max="4" width="25" style="28" bestFit="1" customWidth="1"/>
    <col min="5" max="5" width="23.88671875" style="28" bestFit="1" customWidth="1"/>
    <col min="6" max="6" width="9.109375" style="33"/>
    <col min="7" max="7" width="0" style="29" hidden="1" customWidth="1"/>
    <col min="8" max="8" width="9.109375" style="7"/>
    <col min="9" max="9" width="10" style="35" customWidth="1"/>
    <col min="10" max="10" width="9.109375" style="36" customWidth="1"/>
    <col min="11" max="16384" width="9.109375" style="7"/>
  </cols>
  <sheetData>
    <row r="2" spans="1:11" x14ac:dyDescent="0.3">
      <c r="A2" s="21" t="s">
        <v>862</v>
      </c>
      <c r="B2" s="22" t="str">
        <f>VLOOKUP(A2,timetable,3,FALSE)</f>
        <v>U15 Boys Discus Final</v>
      </c>
      <c r="C2" s="23"/>
      <c r="D2" s="24"/>
      <c r="E2" s="24"/>
      <c r="F2" s="31" t="str">
        <f>IF(A4="X","","Heat "&amp;A3)</f>
        <v/>
      </c>
      <c r="G2" s="24"/>
    </row>
    <row r="3" spans="1:11" x14ac:dyDescent="0.3">
      <c r="A3" s="21">
        <v>1</v>
      </c>
      <c r="B3" s="23" t="s">
        <v>893</v>
      </c>
      <c r="C3" s="23" t="s">
        <v>892</v>
      </c>
      <c r="D3" s="24" t="s">
        <v>271</v>
      </c>
      <c r="E3" s="24" t="s">
        <v>274</v>
      </c>
      <c r="F3" s="31" t="s">
        <v>894</v>
      </c>
      <c r="G3" s="23" t="str">
        <f>IF(A4="X","","Qual")</f>
        <v/>
      </c>
      <c r="I3" s="35" t="s">
        <v>273</v>
      </c>
    </row>
    <row r="4" spans="1:11" x14ac:dyDescent="0.3">
      <c r="A4" s="9" t="str">
        <f>IFERROR(SEARCH("Heats",B2),"X")</f>
        <v>X</v>
      </c>
      <c r="B4" s="23">
        <v>1</v>
      </c>
      <c r="C4" s="26">
        <v>148</v>
      </c>
      <c r="D4" s="24" t="str">
        <f t="shared" ref="D4" si="0">IFERROR(VLOOKUP($C4,athletes,2,FALSE)&amp;" "&amp;VLOOKUP($C4,athletes,3,FALSE),"")</f>
        <v>Joshua TUTT</v>
      </c>
      <c r="E4" s="24" t="str">
        <f t="shared" ref="E4" si="1">IFERROR(VLOOKUP($C4,athletes,6,FALSE),"")</f>
        <v>Rugby &amp; Northampton AC</v>
      </c>
      <c r="F4" s="32">
        <v>29.13</v>
      </c>
      <c r="G4" s="26"/>
      <c r="I4" s="36" t="str">
        <f>IFERROR(VLOOKUP($C4,athletes,5,FALSE),"")</f>
        <v>U15 Boys</v>
      </c>
      <c r="J4" s="36">
        <f>IFERROR(SEARCH(I4,$B$2),"X")</f>
        <v>1</v>
      </c>
      <c r="K4" s="8" t="str">
        <f>IFERROR(VLOOKUP($C4,athletes,4,FALSE),"")</f>
        <v>M</v>
      </c>
    </row>
    <row r="6" spans="1:11" x14ac:dyDescent="0.3">
      <c r="A6" s="21" t="s">
        <v>863</v>
      </c>
      <c r="B6" s="22" t="str">
        <f>VLOOKUP(A6,timetable,3,FALSE)</f>
        <v>U15 Girls Discus Final</v>
      </c>
      <c r="C6" s="23"/>
      <c r="D6" s="24"/>
      <c r="E6" s="24"/>
      <c r="F6" s="31" t="str">
        <f>IF(A8="X","","Heat "&amp;A7)</f>
        <v/>
      </c>
      <c r="G6" s="24"/>
    </row>
    <row r="7" spans="1:11" x14ac:dyDescent="0.3">
      <c r="A7" s="21">
        <v>2</v>
      </c>
      <c r="B7" s="23" t="s">
        <v>893</v>
      </c>
      <c r="C7" s="23" t="s">
        <v>892</v>
      </c>
      <c r="D7" s="24" t="s">
        <v>271</v>
      </c>
      <c r="E7" s="24" t="s">
        <v>274</v>
      </c>
      <c r="F7" s="31" t="s">
        <v>894</v>
      </c>
      <c r="G7" s="23" t="str">
        <f>IF(A8="X","","Qual")</f>
        <v/>
      </c>
      <c r="I7" s="35" t="s">
        <v>273</v>
      </c>
    </row>
    <row r="8" spans="1:11" x14ac:dyDescent="0.3">
      <c r="A8" s="9" t="str">
        <f>IFERROR(SEARCH("Heats",B6),"X")</f>
        <v>X</v>
      </c>
      <c r="B8" s="23">
        <v>1</v>
      </c>
      <c r="C8" s="26">
        <v>271</v>
      </c>
      <c r="D8" s="24" t="str">
        <f t="shared" ref="D8:D9" si="2">IFERROR(VLOOKUP($C8,athletes,2,FALSE)&amp;" "&amp;VLOOKUP($C8,athletes,3,FALSE),"")</f>
        <v>Lily CARLAW</v>
      </c>
      <c r="E8" s="24" t="str">
        <f t="shared" ref="E8:E9" si="3">IFERROR(VLOOKUP($C8,athletes,6,FALSE),"")</f>
        <v>Rugby &amp; Northampton AC</v>
      </c>
      <c r="F8" s="32">
        <v>35.159999999999997</v>
      </c>
      <c r="G8" s="26"/>
      <c r="I8" s="36" t="str">
        <f>IFERROR(VLOOKUP($C8,athletes,5,FALSE),"")</f>
        <v>U15 Girls</v>
      </c>
      <c r="J8" s="36">
        <f>IFERROR(SEARCH(I8,$B$6),"X")</f>
        <v>1</v>
      </c>
      <c r="K8" s="8" t="str">
        <f>IFERROR(VLOOKUP($C8,athletes,4,FALSE),"")</f>
        <v>F</v>
      </c>
    </row>
    <row r="9" spans="1:11" x14ac:dyDescent="0.3">
      <c r="B9" s="23">
        <v>2</v>
      </c>
      <c r="C9" s="26">
        <v>277</v>
      </c>
      <c r="D9" s="24" t="str">
        <f t="shared" si="2"/>
        <v>Emily HINTON</v>
      </c>
      <c r="E9" s="24" t="str">
        <f t="shared" si="3"/>
        <v>Silson AC</v>
      </c>
      <c r="F9" s="32">
        <v>14.49</v>
      </c>
      <c r="G9" s="26"/>
      <c r="J9" s="36">
        <f>IFERROR(SEARCH(I9,$B$6),"X")</f>
        <v>1</v>
      </c>
    </row>
    <row r="11" spans="1:11" x14ac:dyDescent="0.3">
      <c r="A11" s="21" t="s">
        <v>864</v>
      </c>
      <c r="B11" s="22" t="str">
        <f>VLOOKUP(A11,timetable,3,FALSE)</f>
        <v>U13 Boys Discus Final</v>
      </c>
      <c r="C11" s="23"/>
      <c r="D11" s="24"/>
      <c r="E11" s="24"/>
      <c r="F11" s="31" t="str">
        <f>IF(A13="X","","Heat "&amp;A12)</f>
        <v/>
      </c>
      <c r="G11" s="24"/>
    </row>
    <row r="12" spans="1:11" x14ac:dyDescent="0.3">
      <c r="A12" s="21">
        <v>1</v>
      </c>
      <c r="B12" s="23" t="s">
        <v>893</v>
      </c>
      <c r="C12" s="23" t="s">
        <v>892</v>
      </c>
      <c r="D12" s="24" t="s">
        <v>271</v>
      </c>
      <c r="E12" s="24" t="s">
        <v>274</v>
      </c>
      <c r="F12" s="31" t="s">
        <v>894</v>
      </c>
      <c r="G12" s="23" t="str">
        <f>IF(A13="X","","Qual")</f>
        <v/>
      </c>
      <c r="I12" s="35" t="s">
        <v>273</v>
      </c>
    </row>
    <row r="13" spans="1:11" x14ac:dyDescent="0.3">
      <c r="A13" s="9" t="str">
        <f>IFERROR(SEARCH("Heats",B11),"X")</f>
        <v>X</v>
      </c>
      <c r="B13" s="23">
        <v>1</v>
      </c>
      <c r="C13" s="26">
        <v>12</v>
      </c>
      <c r="D13" s="24" t="str">
        <f t="shared" ref="D13" si="4">IFERROR(VLOOKUP($C13,athletes,2,FALSE)&amp;" "&amp;VLOOKUP($C13,athletes,3,FALSE),"")</f>
        <v>Elliot BRADBURY</v>
      </c>
      <c r="E13" s="24" t="str">
        <f t="shared" ref="E13" si="5">IFERROR(VLOOKUP($C13,athletes,6,FALSE),"")</f>
        <v>Rugby &amp; Northampton AC</v>
      </c>
      <c r="F13" s="32">
        <v>10.77</v>
      </c>
      <c r="G13" s="26"/>
      <c r="I13" s="36" t="str">
        <f>IFERROR(VLOOKUP($C13,athletes,5,FALSE),"")</f>
        <v>U13 Boys</v>
      </c>
      <c r="J13" s="36">
        <f>IFERROR(SEARCH(I13,$B$11),"X")</f>
        <v>1</v>
      </c>
      <c r="K13" s="8" t="str">
        <f>IFERROR(VLOOKUP($C13,athletes,4,FALSE),"")</f>
        <v>M</v>
      </c>
    </row>
    <row r="15" spans="1:11" x14ac:dyDescent="0.3">
      <c r="A15" s="21" t="s">
        <v>865</v>
      </c>
      <c r="B15" s="22" t="str">
        <f>VLOOKUP(A15,timetable,3,FALSE)</f>
        <v>U13 Girls Discus Final</v>
      </c>
      <c r="C15" s="23"/>
      <c r="D15" s="24"/>
      <c r="E15" s="24"/>
      <c r="F15" s="31" t="str">
        <f>IF(A17="X","","Heat "&amp;A16)</f>
        <v/>
      </c>
      <c r="G15" s="24"/>
    </row>
    <row r="16" spans="1:11" x14ac:dyDescent="0.3">
      <c r="A16" s="21">
        <v>2</v>
      </c>
      <c r="B16" s="23" t="s">
        <v>893</v>
      </c>
      <c r="C16" s="23" t="s">
        <v>892</v>
      </c>
      <c r="D16" s="24" t="s">
        <v>271</v>
      </c>
      <c r="E16" s="24" t="s">
        <v>274</v>
      </c>
      <c r="F16" s="31" t="s">
        <v>894</v>
      </c>
      <c r="G16" s="23" t="str">
        <f>IF(A17="X","","Qual")</f>
        <v/>
      </c>
      <c r="I16" s="35" t="s">
        <v>273</v>
      </c>
    </row>
    <row r="17" spans="1:11" x14ac:dyDescent="0.3">
      <c r="A17" s="9" t="str">
        <f>IFERROR(SEARCH("Heats",B15),"X")</f>
        <v>X</v>
      </c>
      <c r="B17" s="23">
        <v>1</v>
      </c>
      <c r="C17" s="26">
        <v>259</v>
      </c>
      <c r="D17" s="24" t="str">
        <f t="shared" ref="D17:D18" si="6">IFERROR(VLOOKUP($C17,athletes,2,FALSE)&amp;" "&amp;VLOOKUP($C17,athletes,3,FALSE),"")</f>
        <v>Jemima LAMBERT</v>
      </c>
      <c r="E17" s="24" t="str">
        <f t="shared" ref="E17:E18" si="7">IFERROR(VLOOKUP($C17,athletes,6,FALSE),"")</f>
        <v>Rugby &amp; Northampton AC</v>
      </c>
      <c r="F17" s="32">
        <v>11.15</v>
      </c>
      <c r="G17" s="26"/>
      <c r="I17" s="36" t="str">
        <f>IFERROR(VLOOKUP($C17,athletes,5,FALSE),"")</f>
        <v>U13 Girls</v>
      </c>
      <c r="J17" s="36">
        <f>IFERROR(SEARCH(I17,$B$15),"X")</f>
        <v>1</v>
      </c>
      <c r="K17" s="8" t="str">
        <f>IFERROR(VLOOKUP($C17,athletes,4,FALSE),"")</f>
        <v>F</v>
      </c>
    </row>
    <row r="18" spans="1:11" x14ac:dyDescent="0.3">
      <c r="B18" s="23">
        <v>2</v>
      </c>
      <c r="C18" s="26">
        <v>84</v>
      </c>
      <c r="D18" s="24" t="str">
        <f t="shared" si="6"/>
        <v>Teigan BURROWS</v>
      </c>
      <c r="E18" s="24" t="str">
        <f t="shared" si="7"/>
        <v>Rugby &amp; Northampton AC</v>
      </c>
      <c r="F18" s="32">
        <v>8.81</v>
      </c>
      <c r="G18" s="26"/>
      <c r="I18" s="36" t="str">
        <f>IFERROR(VLOOKUP($C18,athletes,5,FALSE),"")</f>
        <v>U13 Girls</v>
      </c>
      <c r="J18" s="36">
        <f>IFERROR(SEARCH(I18,$B$15),"X")</f>
        <v>1</v>
      </c>
    </row>
    <row r="20" spans="1:11" x14ac:dyDescent="0.3">
      <c r="A20" s="21" t="s">
        <v>866</v>
      </c>
      <c r="B20" s="22" t="str">
        <f>VLOOKUP(A20,timetable,3,FALSE)</f>
        <v>U15 Boys LJ Final</v>
      </c>
      <c r="C20" s="23"/>
      <c r="D20" s="24"/>
      <c r="E20" s="24"/>
      <c r="F20" s="31" t="str">
        <f>IF(A22="X","","Heat "&amp;A21)</f>
        <v/>
      </c>
      <c r="G20" s="24"/>
    </row>
    <row r="21" spans="1:11" x14ac:dyDescent="0.3">
      <c r="A21" s="21">
        <v>1</v>
      </c>
      <c r="B21" s="23" t="s">
        <v>893</v>
      </c>
      <c r="C21" s="23" t="s">
        <v>892</v>
      </c>
      <c r="D21" s="24" t="s">
        <v>271</v>
      </c>
      <c r="E21" s="24" t="s">
        <v>274</v>
      </c>
      <c r="F21" s="31" t="s">
        <v>894</v>
      </c>
      <c r="G21" s="23" t="str">
        <f>IF(A22="X","","Qual")</f>
        <v/>
      </c>
      <c r="I21" s="35" t="s">
        <v>273</v>
      </c>
    </row>
    <row r="22" spans="1:11" x14ac:dyDescent="0.3">
      <c r="A22" s="9" t="str">
        <f>IFERROR(SEARCH("Heats",B20),"X")</f>
        <v>X</v>
      </c>
      <c r="B22" s="23">
        <v>1</v>
      </c>
      <c r="C22" s="26">
        <v>27</v>
      </c>
      <c r="D22" s="24" t="str">
        <f t="shared" ref="D22:D25" si="8">IFERROR(VLOOKUP($C22,athletes,2,FALSE)&amp;" "&amp;VLOOKUP($C22,athletes,3,FALSE),"")</f>
        <v>Eoin BEEVERS</v>
      </c>
      <c r="E22" s="24" t="str">
        <f t="shared" ref="E22:E25" si="9">IFERROR(VLOOKUP($C22,athletes,6,FALSE),"")</f>
        <v>Daventry AAC</v>
      </c>
      <c r="F22" s="32">
        <v>5.15</v>
      </c>
      <c r="G22" s="26"/>
      <c r="I22" s="36" t="str">
        <f>IFERROR(VLOOKUP($C22,athletes,5,FALSE),"")</f>
        <v>U15 Boys</v>
      </c>
      <c r="J22" s="36">
        <f>IFERROR(SEARCH(I22,$B$20),"X")</f>
        <v>1</v>
      </c>
      <c r="K22" s="8" t="str">
        <f>IFERROR(VLOOKUP($C22,athletes,4,FALSE),"")</f>
        <v>M</v>
      </c>
    </row>
    <row r="23" spans="1:11" x14ac:dyDescent="0.3">
      <c r="B23" s="23">
        <v>2</v>
      </c>
      <c r="C23" s="26">
        <v>35</v>
      </c>
      <c r="D23" s="24" t="str">
        <f t="shared" si="8"/>
        <v>Elliott POWELL</v>
      </c>
      <c r="E23" s="24" t="str">
        <f t="shared" si="9"/>
        <v>Corby AC</v>
      </c>
      <c r="F23" s="32">
        <v>5.0599999999999996</v>
      </c>
      <c r="G23" s="26"/>
      <c r="I23" s="36" t="str">
        <f>IFERROR(VLOOKUP($C23,athletes,5,FALSE),"")</f>
        <v>U15 Boys</v>
      </c>
      <c r="J23" s="36">
        <f t="shared" ref="J23:J25" si="10">IFERROR(SEARCH(I23,$B$20),"X")</f>
        <v>1</v>
      </c>
    </row>
    <row r="24" spans="1:11" x14ac:dyDescent="0.3">
      <c r="B24" s="23">
        <v>3</v>
      </c>
      <c r="C24" s="26">
        <v>30</v>
      </c>
      <c r="D24" s="24" t="str">
        <f t="shared" si="8"/>
        <v>Kaiyuki CRISP</v>
      </c>
      <c r="E24" s="24" t="str">
        <f t="shared" si="9"/>
        <v>Rugby &amp; Northampton AC</v>
      </c>
      <c r="F24" s="32">
        <v>4.51</v>
      </c>
      <c r="G24" s="26"/>
      <c r="I24" s="36" t="str">
        <f>IFERROR(VLOOKUP($C24,athletes,5,FALSE),"")</f>
        <v>U15 Boys</v>
      </c>
      <c r="J24" s="36">
        <f t="shared" si="10"/>
        <v>1</v>
      </c>
    </row>
    <row r="25" spans="1:11" x14ac:dyDescent="0.3">
      <c r="B25" s="23">
        <v>4</v>
      </c>
      <c r="C25" s="26">
        <v>33</v>
      </c>
      <c r="D25" s="24" t="str">
        <f t="shared" si="8"/>
        <v>Joseph LOK</v>
      </c>
      <c r="E25" s="24" t="str">
        <f t="shared" si="9"/>
        <v>Corby AC</v>
      </c>
      <c r="F25" s="32">
        <v>3.7</v>
      </c>
      <c r="G25" s="26"/>
      <c r="I25" s="36" t="str">
        <f>IFERROR(VLOOKUP($C25,athletes,5,FALSE),"")</f>
        <v>U15 Boys</v>
      </c>
      <c r="J25" s="36">
        <f t="shared" si="10"/>
        <v>1</v>
      </c>
    </row>
    <row r="27" spans="1:11" x14ac:dyDescent="0.3">
      <c r="A27" s="21" t="s">
        <v>867</v>
      </c>
      <c r="B27" s="22" t="str">
        <f>VLOOKUP(A27,timetable,3,FALSE)</f>
        <v>U17 Men LJ Final</v>
      </c>
      <c r="C27" s="23"/>
      <c r="D27" s="24"/>
      <c r="E27" s="24"/>
      <c r="F27" s="31" t="str">
        <f>IF(A29="X","","Heat "&amp;A28)</f>
        <v/>
      </c>
      <c r="G27" s="24"/>
    </row>
    <row r="28" spans="1:11" x14ac:dyDescent="0.3">
      <c r="A28" s="21">
        <v>2</v>
      </c>
      <c r="B28" s="23" t="s">
        <v>893</v>
      </c>
      <c r="C28" s="23" t="s">
        <v>892</v>
      </c>
      <c r="D28" s="24" t="s">
        <v>271</v>
      </c>
      <c r="E28" s="24" t="s">
        <v>274</v>
      </c>
      <c r="F28" s="31" t="s">
        <v>894</v>
      </c>
      <c r="G28" s="23" t="str">
        <f>IF(A29="X","","Qual")</f>
        <v/>
      </c>
      <c r="I28" s="35" t="s">
        <v>273</v>
      </c>
    </row>
    <row r="29" spans="1:11" x14ac:dyDescent="0.3">
      <c r="A29" s="9" t="str">
        <f>IFERROR(SEARCH("Heats",B27),"X")</f>
        <v>X</v>
      </c>
      <c r="B29" s="23">
        <v>1</v>
      </c>
      <c r="C29" s="26">
        <v>45</v>
      </c>
      <c r="D29" s="24" t="str">
        <f t="shared" ref="D29:D31" si="11">IFERROR(VLOOKUP($C29,athletes,2,FALSE)&amp;" "&amp;VLOOKUP($C29,athletes,3,FALSE),"")</f>
        <v>Alfie SANDERSON</v>
      </c>
      <c r="E29" s="24" t="str">
        <f t="shared" ref="E29:E31" si="12">IFERROR(VLOOKUP($C29,athletes,6,FALSE),"")</f>
        <v>Daventry AAC</v>
      </c>
      <c r="F29" s="32">
        <v>5.56</v>
      </c>
      <c r="G29" s="26"/>
      <c r="I29" s="36" t="str">
        <f>IFERROR(VLOOKUP($C29,athletes,5,FALSE),"")</f>
        <v>U17 Men</v>
      </c>
      <c r="J29" s="36">
        <f>IFERROR(SEARCH(I29,$B$27),"X")</f>
        <v>1</v>
      </c>
      <c r="K29" s="8" t="str">
        <f>IFERROR(VLOOKUP($C29,athletes,4,FALSE),"")</f>
        <v>M</v>
      </c>
    </row>
    <row r="30" spans="1:11" x14ac:dyDescent="0.3">
      <c r="B30" s="23">
        <v>2</v>
      </c>
      <c r="C30" s="26">
        <v>42</v>
      </c>
      <c r="D30" s="24" t="str">
        <f t="shared" si="11"/>
        <v>Will DEAN</v>
      </c>
      <c r="E30" s="24" t="str">
        <f t="shared" si="12"/>
        <v>Rugby &amp; Northampton AC</v>
      </c>
      <c r="F30" s="32">
        <v>5.26</v>
      </c>
      <c r="G30" s="26"/>
      <c r="I30" s="36" t="str">
        <f>IFERROR(VLOOKUP($C30,athletes,5,FALSE),"")</f>
        <v>U17 Men</v>
      </c>
      <c r="J30" s="36">
        <f t="shared" ref="J30:J31" si="13">IFERROR(SEARCH(I30,$B$27),"X")</f>
        <v>1</v>
      </c>
    </row>
    <row r="31" spans="1:11" x14ac:dyDescent="0.3">
      <c r="B31" s="23">
        <v>3</v>
      </c>
      <c r="C31" s="26"/>
      <c r="D31" s="24" t="str">
        <f t="shared" si="11"/>
        <v/>
      </c>
      <c r="E31" s="24" t="str">
        <f t="shared" si="12"/>
        <v/>
      </c>
      <c r="F31" s="32"/>
      <c r="G31" s="26"/>
      <c r="I31" s="36" t="str">
        <f>IFERROR(VLOOKUP($C31,athletes,5,FALSE),"")</f>
        <v/>
      </c>
      <c r="J31" s="36">
        <f t="shared" si="13"/>
        <v>1</v>
      </c>
    </row>
    <row r="32" spans="1:11" x14ac:dyDescent="0.3">
      <c r="I32" s="36" t="str">
        <f>IFERROR(VLOOKUP($C32,athletes,5,FALSE),"")</f>
        <v/>
      </c>
    </row>
    <row r="33" spans="1:11" x14ac:dyDescent="0.3">
      <c r="A33" s="21" t="s">
        <v>868</v>
      </c>
      <c r="B33" s="22" t="str">
        <f>VLOOKUP(A33,timetable,3,FALSE)</f>
        <v>U17 Women High Jump Final</v>
      </c>
      <c r="C33" s="23"/>
      <c r="D33" s="24"/>
      <c r="E33" s="24"/>
      <c r="F33" s="31" t="str">
        <f>IF(A35="X","","Heat "&amp;A34)</f>
        <v/>
      </c>
      <c r="G33" s="24"/>
    </row>
    <row r="34" spans="1:11" x14ac:dyDescent="0.3">
      <c r="A34" s="21">
        <v>1</v>
      </c>
      <c r="B34" s="23" t="s">
        <v>893</v>
      </c>
      <c r="C34" s="23" t="s">
        <v>892</v>
      </c>
      <c r="D34" s="24" t="s">
        <v>271</v>
      </c>
      <c r="E34" s="24" t="s">
        <v>274</v>
      </c>
      <c r="F34" s="31" t="s">
        <v>894</v>
      </c>
      <c r="G34" s="23" t="str">
        <f>IF(A35="X","","Qual")</f>
        <v/>
      </c>
      <c r="I34" s="35" t="s">
        <v>273</v>
      </c>
    </row>
    <row r="35" spans="1:11" x14ac:dyDescent="0.3">
      <c r="A35" s="9" t="str">
        <f>IFERROR(SEARCH("Heats",B33),"X")</f>
        <v>X</v>
      </c>
      <c r="B35" s="23">
        <v>1</v>
      </c>
      <c r="C35" s="26">
        <v>306</v>
      </c>
      <c r="D35" s="24" t="str">
        <f t="shared" ref="D35:D38" si="14">IFERROR(VLOOKUP($C35,athletes,2,FALSE)&amp;" "&amp;VLOOKUP($C35,athletes,3,FALSE),"")</f>
        <v>Ella WATFORD</v>
      </c>
      <c r="E35" s="24" t="str">
        <f t="shared" ref="E35:E38" si="15">IFERROR(VLOOKUP($C35,athletes,6,FALSE),"")</f>
        <v>Rugby &amp; Northampton AC</v>
      </c>
      <c r="F35" s="32">
        <v>1.6</v>
      </c>
      <c r="G35" s="26"/>
      <c r="I35" s="36" t="str">
        <f>IFERROR(VLOOKUP($C35,athletes,5,FALSE),"")</f>
        <v>U17 Women</v>
      </c>
      <c r="J35" s="36">
        <f>IFERROR(SEARCH(I35,$B$33),"X")</f>
        <v>1</v>
      </c>
      <c r="K35" s="8" t="str">
        <f>IFERROR(VLOOKUP($C35,athletes,4,FALSE),"")</f>
        <v>F</v>
      </c>
    </row>
    <row r="36" spans="1:11" x14ac:dyDescent="0.3">
      <c r="B36" s="23">
        <v>2</v>
      </c>
      <c r="C36" s="26">
        <v>295</v>
      </c>
      <c r="D36" s="24" t="str">
        <f t="shared" si="14"/>
        <v>India PHIPPS</v>
      </c>
      <c r="E36" s="24" t="str">
        <f t="shared" si="15"/>
        <v>Rugby &amp; Northampton AC</v>
      </c>
      <c r="F36" s="32">
        <v>1.5</v>
      </c>
      <c r="G36" s="26"/>
      <c r="I36" s="36" t="str">
        <f>IFERROR(VLOOKUP($C36,athletes,5,FALSE),"")</f>
        <v>U17 Women</v>
      </c>
      <c r="J36" s="36">
        <f t="shared" ref="J36:J38" si="16">IFERROR(SEARCH(I36,$B$33),"X")</f>
        <v>1</v>
      </c>
    </row>
    <row r="37" spans="1:11" x14ac:dyDescent="0.3">
      <c r="B37" s="23">
        <v>3</v>
      </c>
      <c r="C37" s="26">
        <v>226</v>
      </c>
      <c r="D37" s="24" t="str">
        <f t="shared" si="14"/>
        <v>Matilda BRAITHWAITE</v>
      </c>
      <c r="E37" s="24" t="str">
        <f t="shared" si="15"/>
        <v>Kettering Town Harriers</v>
      </c>
      <c r="F37" s="32">
        <v>1.45</v>
      </c>
      <c r="G37" s="26"/>
      <c r="I37" s="36" t="str">
        <f>IFERROR(VLOOKUP($C37,athletes,5,FALSE),"")</f>
        <v>U17 Women</v>
      </c>
      <c r="J37" s="36">
        <f t="shared" si="16"/>
        <v>1</v>
      </c>
    </row>
    <row r="38" spans="1:11" x14ac:dyDescent="0.3">
      <c r="B38" s="23">
        <v>4</v>
      </c>
      <c r="C38" s="26"/>
      <c r="D38" s="24" t="str">
        <f t="shared" si="14"/>
        <v/>
      </c>
      <c r="E38" s="24" t="str">
        <f t="shared" si="15"/>
        <v/>
      </c>
      <c r="F38" s="32"/>
      <c r="G38" s="26"/>
      <c r="I38" s="36" t="str">
        <f>IFERROR(VLOOKUP($C38,athletes,5,FALSE),"")</f>
        <v/>
      </c>
      <c r="J38" s="36">
        <f t="shared" si="16"/>
        <v>1</v>
      </c>
    </row>
    <row r="40" spans="1:11" x14ac:dyDescent="0.3">
      <c r="A40" s="21" t="s">
        <v>869</v>
      </c>
      <c r="B40" s="22" t="str">
        <f>VLOOKUP(A40,timetable,3,FALSE)</f>
        <v>U15 Girls High Jump Final</v>
      </c>
      <c r="C40" s="23"/>
      <c r="D40" s="24"/>
      <c r="E40" s="24"/>
      <c r="F40" s="31" t="str">
        <f>IF(A42="X","","Heat "&amp;A41)</f>
        <v/>
      </c>
      <c r="G40" s="24"/>
    </row>
    <row r="41" spans="1:11" x14ac:dyDescent="0.3">
      <c r="A41" s="21">
        <v>2</v>
      </c>
      <c r="B41" s="23" t="s">
        <v>893</v>
      </c>
      <c r="C41" s="23" t="s">
        <v>892</v>
      </c>
      <c r="D41" s="24" t="s">
        <v>271</v>
      </c>
      <c r="E41" s="24" t="s">
        <v>274</v>
      </c>
      <c r="F41" s="31" t="s">
        <v>894</v>
      </c>
      <c r="G41" s="23" t="str">
        <f>IF(A42="X","","Qual")</f>
        <v/>
      </c>
      <c r="I41" s="35" t="s">
        <v>273</v>
      </c>
    </row>
    <row r="42" spans="1:11" x14ac:dyDescent="0.3">
      <c r="A42" s="9" t="str">
        <f>IFERROR(SEARCH("Heats",B40),"X")</f>
        <v>X</v>
      </c>
      <c r="B42" s="23">
        <v>1</v>
      </c>
      <c r="C42" s="26">
        <v>206</v>
      </c>
      <c r="D42" s="24" t="str">
        <f t="shared" ref="D42:D46" si="17">IFERROR(VLOOKUP($C42,athletes,2,FALSE)&amp;" "&amp;VLOOKUP($C42,athletes,3,FALSE),"")</f>
        <v>Georgia CORCORAN</v>
      </c>
      <c r="E42" s="24" t="str">
        <f t="shared" ref="E42:E46" si="18">IFERROR(VLOOKUP($C42,athletes,6,FALSE),"")</f>
        <v>Silson AC</v>
      </c>
      <c r="F42" s="32">
        <v>1.4</v>
      </c>
      <c r="G42" s="26"/>
      <c r="I42" s="36" t="str">
        <f>IFERROR(VLOOKUP($C42,athletes,5,FALSE),"")</f>
        <v>U15 Girls</v>
      </c>
      <c r="J42" s="36">
        <f>IFERROR(SEARCH(I42,$B$40),"X")</f>
        <v>1</v>
      </c>
      <c r="K42" s="8" t="str">
        <f>IFERROR(VLOOKUP($C42,athletes,4,FALSE),"")</f>
        <v>F</v>
      </c>
    </row>
    <row r="43" spans="1:11" x14ac:dyDescent="0.3">
      <c r="B43" s="23">
        <v>2</v>
      </c>
      <c r="C43" s="26">
        <v>210</v>
      </c>
      <c r="D43" s="24" t="str">
        <f t="shared" si="17"/>
        <v>Scarlett MAXWELL-MUNN</v>
      </c>
      <c r="E43" s="24" t="str">
        <f t="shared" si="18"/>
        <v>Kettering Town Harriers</v>
      </c>
      <c r="F43" s="32">
        <v>1.35</v>
      </c>
      <c r="G43" s="26"/>
      <c r="I43" s="36" t="str">
        <f>IFERROR(VLOOKUP($C43,athletes,5,FALSE),"")</f>
        <v>U15 Girls</v>
      </c>
      <c r="J43" s="36">
        <f t="shared" ref="J43:J46" si="19">IFERROR(SEARCH(I43,$B$40),"X")</f>
        <v>1</v>
      </c>
    </row>
    <row r="44" spans="1:11" x14ac:dyDescent="0.3">
      <c r="B44" s="23">
        <v>3</v>
      </c>
      <c r="C44" s="26">
        <v>283</v>
      </c>
      <c r="D44" s="24" t="str">
        <f t="shared" si="17"/>
        <v>Megan PALMER</v>
      </c>
      <c r="E44" s="24" t="str">
        <f t="shared" si="18"/>
        <v>Rugby &amp; Northampton AC</v>
      </c>
      <c r="F44" s="32">
        <v>1.3</v>
      </c>
      <c r="G44" s="26"/>
      <c r="I44" s="36" t="str">
        <f>IFERROR(VLOOKUP($C44,athletes,5,FALSE),"")</f>
        <v>U15 Girls</v>
      </c>
      <c r="J44" s="36">
        <f t="shared" si="19"/>
        <v>1</v>
      </c>
    </row>
    <row r="45" spans="1:11" x14ac:dyDescent="0.3">
      <c r="B45" s="23">
        <v>4</v>
      </c>
      <c r="C45" s="26">
        <v>277</v>
      </c>
      <c r="D45" s="24" t="str">
        <f t="shared" si="17"/>
        <v>Emily HINTON</v>
      </c>
      <c r="E45" s="24" t="str">
        <f t="shared" si="18"/>
        <v>Silson AC</v>
      </c>
      <c r="F45" s="32">
        <v>1.25</v>
      </c>
      <c r="G45" s="26"/>
      <c r="I45" s="36" t="str">
        <f>IFERROR(VLOOKUP($C45,athletes,5,FALSE),"")</f>
        <v>U15 Girls</v>
      </c>
      <c r="J45" s="36">
        <f t="shared" si="19"/>
        <v>1</v>
      </c>
    </row>
    <row r="46" spans="1:11" x14ac:dyDescent="0.3">
      <c r="B46" s="23">
        <v>5</v>
      </c>
      <c r="C46" s="26"/>
      <c r="D46" s="24" t="str">
        <f t="shared" si="17"/>
        <v/>
      </c>
      <c r="E46" s="24" t="str">
        <f t="shared" si="18"/>
        <v/>
      </c>
      <c r="F46" s="32"/>
      <c r="G46" s="26"/>
      <c r="I46" s="36" t="str">
        <f>IFERROR(VLOOKUP($C46,athletes,5,FALSE),"")</f>
        <v/>
      </c>
      <c r="J46" s="36">
        <f t="shared" si="19"/>
        <v>1</v>
      </c>
    </row>
    <row r="48" spans="1:11" x14ac:dyDescent="0.3">
      <c r="A48" s="21" t="s">
        <v>870</v>
      </c>
      <c r="B48" s="22" t="str">
        <f>VLOOKUP(A48,timetable,3,FALSE)</f>
        <v>U15 Girls Shot Final</v>
      </c>
      <c r="C48" s="23"/>
      <c r="D48" s="24"/>
      <c r="E48" s="24"/>
      <c r="F48" s="31" t="str">
        <f>IF(A50="X","","Heat "&amp;A49)</f>
        <v/>
      </c>
      <c r="G48" s="24"/>
    </row>
    <row r="49" spans="1:11" x14ac:dyDescent="0.3">
      <c r="A49" s="21">
        <v>1</v>
      </c>
      <c r="B49" s="23" t="s">
        <v>893</v>
      </c>
      <c r="C49" s="23" t="s">
        <v>892</v>
      </c>
      <c r="D49" s="24" t="s">
        <v>271</v>
      </c>
      <c r="E49" s="24" t="s">
        <v>274</v>
      </c>
      <c r="F49" s="31" t="s">
        <v>894</v>
      </c>
      <c r="G49" s="23" t="str">
        <f>IF(A50="X","","Qual")</f>
        <v/>
      </c>
      <c r="I49" s="35" t="s">
        <v>273</v>
      </c>
    </row>
    <row r="50" spans="1:11" x14ac:dyDescent="0.3">
      <c r="A50" s="9" t="str">
        <f>IFERROR(SEARCH("Heats",B48),"X")</f>
        <v>X</v>
      </c>
      <c r="B50" s="23">
        <v>1</v>
      </c>
      <c r="C50" s="26">
        <v>271</v>
      </c>
      <c r="D50" s="24" t="str">
        <f t="shared" ref="D50:D51" si="20">IFERROR(VLOOKUP($C50,athletes,2,FALSE)&amp;" "&amp;VLOOKUP($C50,athletes,3,FALSE),"")</f>
        <v>Lily CARLAW</v>
      </c>
      <c r="E50" s="24" t="str">
        <f t="shared" ref="E50:E51" si="21">IFERROR(VLOOKUP($C50,athletes,6,FALSE),"")</f>
        <v>Rugby &amp; Northampton AC</v>
      </c>
      <c r="F50" s="32">
        <v>10.56</v>
      </c>
      <c r="G50" s="26"/>
      <c r="I50" s="36" t="str">
        <f>IFERROR(VLOOKUP($C50,athletes,5,FALSE),"")</f>
        <v>U15 Girls</v>
      </c>
      <c r="J50" s="36">
        <f>IFERROR(SEARCH(I50,$B$48),"X")</f>
        <v>1</v>
      </c>
      <c r="K50" s="8" t="str">
        <f>IFERROR(VLOOKUP($C50,athletes,4,FALSE),"")</f>
        <v>F</v>
      </c>
    </row>
    <row r="51" spans="1:11" x14ac:dyDescent="0.3">
      <c r="B51" s="23">
        <v>2</v>
      </c>
      <c r="C51" s="26">
        <v>268</v>
      </c>
      <c r="D51" s="24" t="str">
        <f t="shared" si="20"/>
        <v>Sophie BARLOW</v>
      </c>
      <c r="E51" s="24" t="str">
        <f t="shared" si="21"/>
        <v>Kettering Town Harriers</v>
      </c>
      <c r="F51" s="32">
        <v>6.93</v>
      </c>
      <c r="G51" s="26"/>
      <c r="I51" s="36" t="str">
        <f>IFERROR(VLOOKUP($C51,athletes,5,FALSE),"")</f>
        <v>U15 Girls</v>
      </c>
      <c r="J51" s="36">
        <f t="shared" ref="J51" si="22">IFERROR(SEARCH(I51,$B$48),"X")</f>
        <v>1</v>
      </c>
    </row>
    <row r="53" spans="1:11" x14ac:dyDescent="0.3">
      <c r="A53" s="21" t="s">
        <v>871</v>
      </c>
      <c r="B53" s="22" t="str">
        <f>VLOOKUP(A53,timetable,3,FALSE)</f>
        <v>U15 Boys Shot Final</v>
      </c>
      <c r="C53" s="23"/>
      <c r="D53" s="24"/>
      <c r="E53" s="24"/>
      <c r="F53" s="31" t="str">
        <f>IF(A55="X","","Heat "&amp;A54)</f>
        <v/>
      </c>
      <c r="G53" s="24"/>
    </row>
    <row r="54" spans="1:11" x14ac:dyDescent="0.3">
      <c r="A54" s="21">
        <v>2</v>
      </c>
      <c r="B54" s="23" t="s">
        <v>893</v>
      </c>
      <c r="C54" s="23" t="s">
        <v>892</v>
      </c>
      <c r="D54" s="24" t="s">
        <v>271</v>
      </c>
      <c r="E54" s="24" t="s">
        <v>274</v>
      </c>
      <c r="F54" s="31" t="s">
        <v>894</v>
      </c>
      <c r="G54" s="23" t="str">
        <f>IF(A55="X","","Qual")</f>
        <v/>
      </c>
      <c r="I54" s="35" t="s">
        <v>273</v>
      </c>
    </row>
    <row r="55" spans="1:11" x14ac:dyDescent="0.3">
      <c r="A55" s="9" t="str">
        <f>IFERROR(SEARCH("Heats",B53),"X")</f>
        <v>X</v>
      </c>
      <c r="B55" s="23">
        <v>1</v>
      </c>
      <c r="C55" s="26">
        <v>148</v>
      </c>
      <c r="D55" s="24" t="str">
        <f t="shared" ref="D55" si="23">IFERROR(VLOOKUP($C55,athletes,2,FALSE)&amp;" "&amp;VLOOKUP($C55,athletes,3,FALSE),"")</f>
        <v>Joshua TUTT</v>
      </c>
      <c r="E55" s="24" t="str">
        <f t="shared" ref="E55" si="24">IFERROR(VLOOKUP($C55,athletes,6,FALSE),"")</f>
        <v>Rugby &amp; Northampton AC</v>
      </c>
      <c r="F55" s="32">
        <v>12.04</v>
      </c>
      <c r="G55" s="26"/>
      <c r="I55" s="36" t="str">
        <f>IFERROR(VLOOKUP($C55,athletes,5,FALSE),"")</f>
        <v>U15 Boys</v>
      </c>
      <c r="J55" s="36">
        <f>IFERROR(SEARCH(I55,$B$53),"X")</f>
        <v>1</v>
      </c>
      <c r="K55" s="8" t="str">
        <f>IFERROR(VLOOKUP($C55,athletes,4,FALSE),"")</f>
        <v>M</v>
      </c>
    </row>
    <row r="57" spans="1:11" x14ac:dyDescent="0.3">
      <c r="A57" s="21" t="s">
        <v>872</v>
      </c>
      <c r="B57" s="22" t="str">
        <f>VLOOKUP(A57,timetable,3,FALSE)</f>
        <v>U13 Girls Shot Final</v>
      </c>
      <c r="C57" s="23"/>
      <c r="D57" s="24"/>
      <c r="E57" s="24"/>
      <c r="F57" s="31" t="str">
        <f>IF(A59="X","","Heat "&amp;A58)</f>
        <v/>
      </c>
      <c r="G57" s="24"/>
    </row>
    <row r="58" spans="1:11" x14ac:dyDescent="0.3">
      <c r="A58" s="21">
        <v>2</v>
      </c>
      <c r="B58" s="23" t="s">
        <v>893</v>
      </c>
      <c r="C58" s="23" t="s">
        <v>892</v>
      </c>
      <c r="D58" s="24" t="s">
        <v>271</v>
      </c>
      <c r="E58" s="24" t="s">
        <v>274</v>
      </c>
      <c r="F58" s="31" t="s">
        <v>894</v>
      </c>
      <c r="G58" s="23" t="str">
        <f>IF(A59="X","","Qual")</f>
        <v/>
      </c>
      <c r="I58" s="35" t="s">
        <v>273</v>
      </c>
    </row>
    <row r="59" spans="1:11" x14ac:dyDescent="0.3">
      <c r="A59" s="9" t="str">
        <f>IFERROR(SEARCH("Heats",B57),"X")</f>
        <v>X</v>
      </c>
      <c r="B59" s="23">
        <v>1</v>
      </c>
      <c r="C59" s="26">
        <v>90</v>
      </c>
      <c r="D59" s="24" t="str">
        <f t="shared" ref="D59:D61" si="25">IFERROR(VLOOKUP($C59,athletes,2,FALSE)&amp;" "&amp;VLOOKUP($C59,athletes,3,FALSE),"")</f>
        <v>Hayley DIMOND</v>
      </c>
      <c r="E59" s="24" t="str">
        <f t="shared" ref="E59:E61" si="26">IFERROR(VLOOKUP($C59,athletes,6,FALSE),"")</f>
        <v>Marshall Milton Keynes AC</v>
      </c>
      <c r="F59" s="32">
        <v>6.89</v>
      </c>
      <c r="G59" s="26"/>
      <c r="I59" s="36" t="str">
        <f>IFERROR(VLOOKUP($C59,athletes,5,FALSE),"")</f>
        <v>U13 Girls</v>
      </c>
      <c r="J59" s="36">
        <f>IFERROR(SEARCH(I59,$B$57),"X")</f>
        <v>1</v>
      </c>
      <c r="K59" s="8" t="str">
        <f>IFERROR(VLOOKUP($C59,athletes,4,FALSE),"")</f>
        <v>F</v>
      </c>
    </row>
    <row r="60" spans="1:11" x14ac:dyDescent="0.3">
      <c r="B60" s="23">
        <v>2</v>
      </c>
      <c r="C60" s="26">
        <v>203</v>
      </c>
      <c r="D60" s="24" t="str">
        <f t="shared" si="25"/>
        <v>Ava THOMAS</v>
      </c>
      <c r="E60" s="24" t="str">
        <f t="shared" si="26"/>
        <v>Rugby &amp; Northampton AC</v>
      </c>
      <c r="F60" s="32">
        <v>5.76</v>
      </c>
      <c r="G60" s="26"/>
      <c r="I60" s="36" t="str">
        <f>IFERROR(VLOOKUP($C60,athletes,5,FALSE),"")</f>
        <v>U13 Girls</v>
      </c>
      <c r="J60" s="36">
        <f t="shared" ref="J60:J61" si="27">IFERROR(SEARCH(I60,$B$57),"X")</f>
        <v>1</v>
      </c>
    </row>
    <row r="61" spans="1:11" x14ac:dyDescent="0.3">
      <c r="B61" s="23">
        <v>3</v>
      </c>
      <c r="C61" s="26">
        <v>93</v>
      </c>
      <c r="D61" s="24" t="str">
        <f t="shared" si="25"/>
        <v>Erin MCCLYMONT</v>
      </c>
      <c r="E61" s="24" t="str">
        <f t="shared" si="26"/>
        <v>Corby AC</v>
      </c>
      <c r="F61" s="32">
        <v>3.52</v>
      </c>
      <c r="G61" s="26"/>
      <c r="I61" s="36" t="str">
        <f>IFERROR(VLOOKUP($C61,athletes,5,FALSE),"")</f>
        <v>U13 Girls</v>
      </c>
      <c r="J61" s="36">
        <f t="shared" si="27"/>
        <v>1</v>
      </c>
    </row>
    <row r="63" spans="1:11" x14ac:dyDescent="0.3">
      <c r="A63" s="21" t="s">
        <v>873</v>
      </c>
      <c r="B63" s="22" t="str">
        <f>VLOOKUP(A63,timetable,3,FALSE)</f>
        <v>U17 Women Discus Final</v>
      </c>
      <c r="C63" s="23"/>
      <c r="D63" s="24"/>
      <c r="E63" s="24"/>
      <c r="F63" s="31" t="str">
        <f>IF(A65="X","","Heat "&amp;A64)</f>
        <v/>
      </c>
      <c r="G63" s="24"/>
    </row>
    <row r="64" spans="1:11" x14ac:dyDescent="0.3">
      <c r="A64" s="21">
        <v>2</v>
      </c>
      <c r="B64" s="23" t="s">
        <v>893</v>
      </c>
      <c r="C64" s="23" t="s">
        <v>892</v>
      </c>
      <c r="D64" s="24" t="s">
        <v>271</v>
      </c>
      <c r="E64" s="24" t="s">
        <v>274</v>
      </c>
      <c r="F64" s="31" t="s">
        <v>894</v>
      </c>
      <c r="G64" s="23" t="str">
        <f>IF(A65="X","","Qual")</f>
        <v/>
      </c>
      <c r="I64" s="35" t="s">
        <v>273</v>
      </c>
    </row>
    <row r="65" spans="1:11" x14ac:dyDescent="0.3">
      <c r="A65" s="9" t="str">
        <f>IFERROR(SEARCH("Heats",B63),"X")</f>
        <v>X</v>
      </c>
      <c r="B65" s="23">
        <v>1</v>
      </c>
      <c r="C65" s="26">
        <v>310</v>
      </c>
      <c r="D65" s="24" t="str">
        <f t="shared" ref="D65:D69" si="28">IFERROR(VLOOKUP($C65,athletes,2,FALSE)&amp;" "&amp;VLOOKUP($C65,athletes,3,FALSE),"")</f>
        <v>Auguste ZAKELYTE</v>
      </c>
      <c r="E65" s="24" t="str">
        <f t="shared" ref="E65:E69" si="29">IFERROR(VLOOKUP($C65,athletes,6,FALSE),"")</f>
        <v>Rugby &amp; Northampton AC</v>
      </c>
      <c r="F65" s="32">
        <v>28.94</v>
      </c>
      <c r="G65" s="26"/>
      <c r="I65" s="36" t="str">
        <f>IFERROR(VLOOKUP($C65,athletes,5,FALSE),"")</f>
        <v>U17 Women</v>
      </c>
      <c r="J65" s="36">
        <f>IFERROR(SEARCH(I65,$B$63),"X")</f>
        <v>1</v>
      </c>
      <c r="K65" s="8" t="str">
        <f>IFERROR(VLOOKUP($C65,athletes,4,FALSE),"")</f>
        <v>F</v>
      </c>
    </row>
    <row r="66" spans="1:11" x14ac:dyDescent="0.3">
      <c r="B66" s="23">
        <v>2</v>
      </c>
      <c r="C66" s="26">
        <v>299</v>
      </c>
      <c r="D66" s="24" t="str">
        <f t="shared" si="28"/>
        <v>Maia REYNOLDS</v>
      </c>
      <c r="E66" s="24" t="str">
        <f t="shared" si="29"/>
        <v>Rugby &amp; Northampton AC</v>
      </c>
      <c r="F66" s="32">
        <v>28.44</v>
      </c>
      <c r="G66" s="26"/>
      <c r="I66" s="36" t="str">
        <f>IFERROR(VLOOKUP($C66,athletes,5,FALSE),"")</f>
        <v>U17 Women</v>
      </c>
      <c r="J66" s="36">
        <f t="shared" ref="J66:J69" si="30">IFERROR(SEARCH(I66,$B$63),"X")</f>
        <v>1</v>
      </c>
    </row>
    <row r="67" spans="1:11" x14ac:dyDescent="0.3">
      <c r="B67" s="23">
        <v>3</v>
      </c>
      <c r="C67" s="26">
        <v>296</v>
      </c>
      <c r="D67" s="24" t="str">
        <f t="shared" si="28"/>
        <v>Lily PURSEY</v>
      </c>
      <c r="E67" s="24" t="str">
        <f t="shared" si="29"/>
        <v>Rugby &amp; Northampton AC</v>
      </c>
      <c r="F67" s="32">
        <v>26.49</v>
      </c>
      <c r="G67" s="26"/>
      <c r="I67" s="36" t="str">
        <f>IFERROR(VLOOKUP($C67,athletes,5,FALSE),"")</f>
        <v>U17 Women</v>
      </c>
      <c r="J67" s="36">
        <f t="shared" si="30"/>
        <v>1</v>
      </c>
    </row>
    <row r="68" spans="1:11" x14ac:dyDescent="0.3">
      <c r="B68" s="23">
        <v>4</v>
      </c>
      <c r="C68" s="26">
        <v>302</v>
      </c>
      <c r="D68" s="24" t="str">
        <f t="shared" si="28"/>
        <v>Isabelle THOMSON</v>
      </c>
      <c r="E68" s="24" t="str">
        <f t="shared" si="29"/>
        <v>Rugby &amp; Northampton AC</v>
      </c>
      <c r="F68" s="32">
        <v>25.08</v>
      </c>
      <c r="G68" s="26"/>
      <c r="I68" s="36" t="str">
        <f>IFERROR(VLOOKUP($C68,athletes,5,FALSE),"")</f>
        <v>U17 Women</v>
      </c>
      <c r="J68" s="36">
        <f t="shared" si="30"/>
        <v>1</v>
      </c>
    </row>
    <row r="69" spans="1:11" x14ac:dyDescent="0.3">
      <c r="B69" s="23">
        <v>5</v>
      </c>
      <c r="C69" s="26"/>
      <c r="D69" s="24" t="str">
        <f t="shared" si="28"/>
        <v/>
      </c>
      <c r="E69" s="24" t="str">
        <f t="shared" si="29"/>
        <v/>
      </c>
      <c r="F69" s="32"/>
      <c r="G69" s="26"/>
      <c r="I69" s="36" t="str">
        <f>IFERROR(VLOOKUP($C69,athletes,5,FALSE),"")</f>
        <v/>
      </c>
      <c r="J69" s="36">
        <f t="shared" si="30"/>
        <v>1</v>
      </c>
    </row>
    <row r="71" spans="1:11" x14ac:dyDescent="0.3">
      <c r="A71" s="21" t="s">
        <v>874</v>
      </c>
      <c r="B71" s="22" t="str">
        <f>VLOOKUP(A71,timetable,3,FALSE)</f>
        <v>U20 Women Discus Final</v>
      </c>
      <c r="C71" s="23"/>
      <c r="D71" s="24"/>
      <c r="E71" s="24"/>
      <c r="F71" s="31" t="str">
        <f>IF(A73="X","","Heat "&amp;A72)</f>
        <v/>
      </c>
      <c r="G71" s="24"/>
    </row>
    <row r="72" spans="1:11" x14ac:dyDescent="0.3">
      <c r="A72" s="21">
        <v>2</v>
      </c>
      <c r="B72" s="23" t="s">
        <v>893</v>
      </c>
      <c r="C72" s="23" t="s">
        <v>892</v>
      </c>
      <c r="D72" s="24" t="s">
        <v>271</v>
      </c>
      <c r="E72" s="24" t="s">
        <v>274</v>
      </c>
      <c r="F72" s="31" t="s">
        <v>894</v>
      </c>
      <c r="G72" s="23" t="str">
        <f>IF(A73="X","","Qual")</f>
        <v/>
      </c>
      <c r="I72" s="35" t="s">
        <v>273</v>
      </c>
    </row>
    <row r="73" spans="1:11" x14ac:dyDescent="0.3">
      <c r="A73" s="9" t="str">
        <f>IFERROR(SEARCH("Heats",B71),"X")</f>
        <v>X</v>
      </c>
      <c r="B73" s="23">
        <v>1</v>
      </c>
      <c r="C73" s="26">
        <v>317</v>
      </c>
      <c r="D73" s="24" t="str">
        <f t="shared" ref="D73" si="31">IFERROR(VLOOKUP($C73,athletes,2,FALSE)&amp;" "&amp;VLOOKUP($C73,athletes,3,FALSE),"")</f>
        <v>Olivia WITTS</v>
      </c>
      <c r="E73" s="24" t="str">
        <f t="shared" ref="E73" si="32">IFERROR(VLOOKUP($C73,athletes,6,FALSE),"")</f>
        <v>Rugby &amp; Northampton AC</v>
      </c>
      <c r="F73" s="32">
        <v>27.66</v>
      </c>
      <c r="G73" s="26"/>
      <c r="I73" s="36" t="str">
        <f>IFERROR(VLOOKUP($C73,athletes,5,FALSE),"")</f>
        <v>U20 Women</v>
      </c>
      <c r="J73" s="36">
        <f>IFERROR(SEARCH(I73,$B$71),"X")</f>
        <v>1</v>
      </c>
      <c r="K73" s="8" t="str">
        <f>IFERROR(VLOOKUP($C73,athletes,4,FALSE),"")</f>
        <v>F</v>
      </c>
    </row>
    <row r="75" spans="1:11" x14ac:dyDescent="0.3">
      <c r="A75" s="21" t="s">
        <v>875</v>
      </c>
      <c r="B75" s="22" t="str">
        <f>VLOOKUP(A75,timetable,3,FALSE)</f>
        <v>U20 Men Discus Final</v>
      </c>
      <c r="C75" s="23"/>
      <c r="D75" s="24"/>
      <c r="E75" s="24"/>
      <c r="F75" s="31" t="str">
        <f>IF(A77="X","","Heat "&amp;A76)</f>
        <v/>
      </c>
      <c r="G75" s="24"/>
    </row>
    <row r="76" spans="1:11" x14ac:dyDescent="0.3">
      <c r="A76" s="21">
        <v>2</v>
      </c>
      <c r="B76" s="23" t="s">
        <v>893</v>
      </c>
      <c r="C76" s="23" t="s">
        <v>892</v>
      </c>
      <c r="D76" s="24" t="s">
        <v>271</v>
      </c>
      <c r="E76" s="24" t="s">
        <v>274</v>
      </c>
      <c r="F76" s="31" t="s">
        <v>894</v>
      </c>
      <c r="G76" s="23" t="str">
        <f>IF(A77="X","","Qual")</f>
        <v/>
      </c>
      <c r="I76" s="35" t="s">
        <v>273</v>
      </c>
    </row>
    <row r="77" spans="1:11" x14ac:dyDescent="0.3">
      <c r="A77" s="9" t="str">
        <f>IFERROR(SEARCH("Heats",B75),"X")</f>
        <v>X</v>
      </c>
      <c r="B77" s="23">
        <v>1</v>
      </c>
      <c r="C77" s="26">
        <v>180</v>
      </c>
      <c r="D77" s="24" t="str">
        <f t="shared" ref="D77" si="33">IFERROR(VLOOKUP($C77,athletes,2,FALSE)&amp;" "&amp;VLOOKUP($C77,athletes,3,FALSE),"")</f>
        <v>Jack WATSON</v>
      </c>
      <c r="E77" s="24" t="str">
        <f t="shared" ref="E77" si="34">IFERROR(VLOOKUP($C77,athletes,6,FALSE),"")</f>
        <v>Kettering Town Harriers</v>
      </c>
      <c r="F77" s="32">
        <v>12.36</v>
      </c>
      <c r="G77" s="26"/>
      <c r="I77" s="36" t="str">
        <f>IFERROR(VLOOKUP($C77,athletes,5,FALSE),"")</f>
        <v>U20 Men</v>
      </c>
      <c r="J77" s="36">
        <f>IFERROR(SEARCH(I77,$B$75),"X")</f>
        <v>1</v>
      </c>
      <c r="K77" s="8" t="str">
        <f>IFERROR(VLOOKUP($C77,athletes,4,FALSE),"")</f>
        <v>M</v>
      </c>
    </row>
    <row r="79" spans="1:11" x14ac:dyDescent="0.3">
      <c r="A79" s="21" t="s">
        <v>876</v>
      </c>
      <c r="B79" s="22" t="str">
        <f>VLOOKUP(A79,timetable,3,FALSE)</f>
        <v>Senior Women Discus Final</v>
      </c>
      <c r="C79" s="23"/>
      <c r="D79" s="24"/>
      <c r="E79" s="24"/>
      <c r="F79" s="31" t="str">
        <f>IF(A81="X","","Heat "&amp;A80)</f>
        <v/>
      </c>
      <c r="G79" s="24"/>
    </row>
    <row r="80" spans="1:11" x14ac:dyDescent="0.3">
      <c r="A80" s="21">
        <v>2</v>
      </c>
      <c r="B80" s="23" t="s">
        <v>893</v>
      </c>
      <c r="C80" s="23" t="s">
        <v>892</v>
      </c>
      <c r="D80" s="24" t="s">
        <v>271</v>
      </c>
      <c r="E80" s="24" t="s">
        <v>274</v>
      </c>
      <c r="F80" s="31" t="s">
        <v>894</v>
      </c>
      <c r="G80" s="23" t="str">
        <f>IF(A81="X","","Qual")</f>
        <v/>
      </c>
      <c r="I80" s="35" t="s">
        <v>273</v>
      </c>
    </row>
    <row r="81" spans="1:11" x14ac:dyDescent="0.3">
      <c r="A81" s="9" t="str">
        <f>IFERROR(SEARCH("Heats",B79),"X")</f>
        <v>X</v>
      </c>
      <c r="B81" s="23">
        <v>1</v>
      </c>
      <c r="C81" s="26">
        <v>321</v>
      </c>
      <c r="D81" s="24" t="str">
        <f t="shared" ref="D81" si="35">IFERROR(VLOOKUP($C81,athletes,2,FALSE)&amp;" "&amp;VLOOKUP($C81,athletes,3,FALSE),"")</f>
        <v>Lucy MARSHALL</v>
      </c>
      <c r="E81" s="24" t="str">
        <f t="shared" ref="E81" si="36">IFERROR(VLOOKUP($C81,athletes,6,FALSE),"")</f>
        <v>Woodford Green AC with Essex Ladies</v>
      </c>
      <c r="F81" s="32">
        <v>32.46</v>
      </c>
      <c r="G81" s="26"/>
      <c r="I81" s="36" t="str">
        <f>IFERROR(VLOOKUP($C81,athletes,5,FALSE),"")</f>
        <v>Senior Women</v>
      </c>
      <c r="J81" s="36">
        <f>IFERROR(SEARCH(I81,$B$79),"X")</f>
        <v>1</v>
      </c>
      <c r="K81" s="8" t="str">
        <f>IFERROR(VLOOKUP($C81,athletes,4,FALSE),"")</f>
        <v>F</v>
      </c>
    </row>
    <row r="83" spans="1:11" x14ac:dyDescent="0.3">
      <c r="A83" s="21" t="s">
        <v>877</v>
      </c>
      <c r="B83" s="22" t="str">
        <f>VLOOKUP(A83,timetable,3,FALSE)</f>
        <v>U17 Men Discus Final</v>
      </c>
      <c r="C83" s="23"/>
      <c r="D83" s="24"/>
      <c r="E83" s="24"/>
      <c r="F83" s="31" t="str">
        <f>IF(A85="X","","Heat "&amp;A84)</f>
        <v/>
      </c>
      <c r="G83" s="24"/>
    </row>
    <row r="84" spans="1:11" x14ac:dyDescent="0.3">
      <c r="A84" s="21">
        <v>2</v>
      </c>
      <c r="B84" s="23" t="s">
        <v>893</v>
      </c>
      <c r="C84" s="23" t="s">
        <v>892</v>
      </c>
      <c r="D84" s="24" t="s">
        <v>271</v>
      </c>
      <c r="E84" s="24" t="s">
        <v>274</v>
      </c>
      <c r="F84" s="31" t="s">
        <v>894</v>
      </c>
      <c r="G84" s="23" t="str">
        <f>IF(A85="X","","Qual")</f>
        <v/>
      </c>
      <c r="I84" s="35" t="s">
        <v>273</v>
      </c>
    </row>
    <row r="85" spans="1:11" x14ac:dyDescent="0.3">
      <c r="A85" s="9" t="str">
        <f>IFERROR(SEARCH("Heats",B83),"X")</f>
        <v>X</v>
      </c>
      <c r="B85" s="23">
        <v>1</v>
      </c>
      <c r="C85" s="26">
        <v>157</v>
      </c>
      <c r="D85" s="24" t="str">
        <f t="shared" ref="D85:D86" si="37">IFERROR(VLOOKUP($C85,athletes,2,FALSE)&amp;" "&amp;VLOOKUP($C85,athletes,3,FALSE),"")</f>
        <v>Chris DYRMISHI</v>
      </c>
      <c r="E85" s="24" t="str">
        <f t="shared" ref="E85:E86" si="38">IFERROR(VLOOKUP($C85,athletes,6,FALSE),"")</f>
        <v>Rugby &amp; Northampton AC</v>
      </c>
      <c r="F85" s="32">
        <v>30.35</v>
      </c>
      <c r="G85" s="26"/>
      <c r="I85" s="36" t="str">
        <f>IFERROR(VLOOKUP($C85,athletes,5,FALSE),"")</f>
        <v>U17 Men</v>
      </c>
      <c r="J85" s="36">
        <f>IFERROR(SEARCH(I85,$B$83),"X")</f>
        <v>1</v>
      </c>
      <c r="K85" s="8" t="str">
        <f>IFERROR(VLOOKUP($C85,athletes,4,FALSE),"")</f>
        <v>M</v>
      </c>
    </row>
    <row r="86" spans="1:11" x14ac:dyDescent="0.3">
      <c r="B86" s="23">
        <v>2</v>
      </c>
      <c r="C86" s="26">
        <v>162</v>
      </c>
      <c r="D86" s="24" t="str">
        <f t="shared" si="37"/>
        <v>Mason MILLS</v>
      </c>
      <c r="E86" s="24" t="str">
        <f t="shared" si="38"/>
        <v>Rugby &amp; Northampton AC</v>
      </c>
      <c r="F86" s="32">
        <v>26.97</v>
      </c>
      <c r="G86" s="26"/>
      <c r="I86" s="36" t="str">
        <f>IFERROR(VLOOKUP($C86,athletes,5,FALSE),"")</f>
        <v>U17 Men</v>
      </c>
      <c r="J86" s="36">
        <f>IFERROR(SEARCH(I86,$B$83),"X")</f>
        <v>1</v>
      </c>
    </row>
    <row r="88" spans="1:11" x14ac:dyDescent="0.3">
      <c r="A88" s="21" t="s">
        <v>878</v>
      </c>
      <c r="B88" s="22" t="str">
        <f>VLOOKUP(A88,timetable,3,FALSE)</f>
        <v>Veteran Men Discus Final</v>
      </c>
      <c r="C88" s="23"/>
      <c r="D88" s="24"/>
      <c r="E88" s="24"/>
      <c r="F88" s="31" t="str">
        <f>IF(A90="X","","Heat "&amp;A89)</f>
        <v/>
      </c>
      <c r="G88" s="24"/>
    </row>
    <row r="89" spans="1:11" x14ac:dyDescent="0.3">
      <c r="A89" s="21">
        <v>2</v>
      </c>
      <c r="B89" s="23" t="s">
        <v>893</v>
      </c>
      <c r="C89" s="23" t="s">
        <v>892</v>
      </c>
      <c r="D89" s="24" t="s">
        <v>271</v>
      </c>
      <c r="E89" s="24" t="s">
        <v>274</v>
      </c>
      <c r="F89" s="31" t="s">
        <v>894</v>
      </c>
      <c r="G89" s="23" t="str">
        <f>IF(A90="X","","Qual")</f>
        <v/>
      </c>
      <c r="I89" s="35" t="s">
        <v>273</v>
      </c>
    </row>
    <row r="90" spans="1:11" x14ac:dyDescent="0.3">
      <c r="A90" s="9" t="str">
        <f>IFERROR(SEARCH("Heats",B88),"X")</f>
        <v>X</v>
      </c>
      <c r="B90" s="23">
        <v>1</v>
      </c>
      <c r="C90" s="26">
        <v>195</v>
      </c>
      <c r="D90" s="24" t="str">
        <f t="shared" ref="D90" si="39">IFERROR(VLOOKUP($C90,athletes,2,FALSE)&amp;" "&amp;VLOOKUP($C90,athletes,3,FALSE),"")</f>
        <v>Peter KNOTT</v>
      </c>
      <c r="E90" s="24" t="str">
        <f t="shared" ref="E90" si="40">IFERROR(VLOOKUP($C90,athletes,6,FALSE),"")</f>
        <v>Corby AC</v>
      </c>
      <c r="F90" s="32">
        <v>24.38</v>
      </c>
      <c r="G90" s="26"/>
      <c r="I90" s="36" t="str">
        <f>IFERROR(VLOOKUP($C90,athletes,5,FALSE),"")</f>
        <v>Veteran Men</v>
      </c>
      <c r="J90" s="36">
        <f>IFERROR(SEARCH(I90,$B$88),"X")</f>
        <v>1</v>
      </c>
      <c r="K90" s="8" t="str">
        <f>IFERROR(VLOOKUP($C90,athletes,4,FALSE),"")</f>
        <v>M</v>
      </c>
    </row>
    <row r="92" spans="1:11" x14ac:dyDescent="0.3">
      <c r="A92" s="21" t="s">
        <v>879</v>
      </c>
      <c r="B92" s="22" t="str">
        <f>VLOOKUP(A92,timetable,3,FALSE)</f>
        <v>U13 Boys LJ Final</v>
      </c>
      <c r="C92" s="23"/>
      <c r="D92" s="24"/>
      <c r="E92" s="24"/>
      <c r="F92" s="31" t="str">
        <f>IF(A94="X","","Heat "&amp;A93)</f>
        <v/>
      </c>
      <c r="G92" s="24"/>
    </row>
    <row r="93" spans="1:11" x14ac:dyDescent="0.3">
      <c r="A93" s="21">
        <v>2</v>
      </c>
      <c r="B93" s="23" t="s">
        <v>893</v>
      </c>
      <c r="C93" s="23" t="s">
        <v>892</v>
      </c>
      <c r="D93" s="24" t="s">
        <v>271</v>
      </c>
      <c r="E93" s="24" t="s">
        <v>274</v>
      </c>
      <c r="F93" s="31" t="s">
        <v>894</v>
      </c>
      <c r="G93" s="23" t="str">
        <f>IF(A94="X","","Qual")</f>
        <v/>
      </c>
      <c r="I93" s="35" t="s">
        <v>273</v>
      </c>
    </row>
    <row r="94" spans="1:11" x14ac:dyDescent="0.3">
      <c r="A94" s="9" t="str">
        <f>IFERROR(SEARCH("Heats",B92),"X")</f>
        <v>X</v>
      </c>
      <c r="B94" s="23">
        <v>1</v>
      </c>
      <c r="C94" s="26">
        <v>20</v>
      </c>
      <c r="D94" s="24" t="str">
        <f t="shared" ref="D94:D107" si="41">IFERROR(VLOOKUP($C94,athletes,2,FALSE)&amp;" "&amp;VLOOKUP($C94,athletes,3,FALSE),"")</f>
        <v>Fabian POWELL</v>
      </c>
      <c r="E94" s="24" t="str">
        <f t="shared" ref="E94:E107" si="42">IFERROR(VLOOKUP($C94,athletes,6,FALSE),"")</f>
        <v>Corby AC</v>
      </c>
      <c r="F94" s="32">
        <v>4.55</v>
      </c>
      <c r="G94" s="26"/>
      <c r="I94" s="36" t="str">
        <f t="shared" ref="I94:I107" si="43">IFERROR(VLOOKUP($C94,athletes,5,FALSE),"")</f>
        <v>U13 Boys</v>
      </c>
      <c r="J94" s="36">
        <f>IFERROR(SEARCH(I94,$B$92),"X")</f>
        <v>1</v>
      </c>
      <c r="K94" s="8" t="str">
        <f>IFERROR(VLOOKUP($C94,athletes,4,FALSE),"")</f>
        <v>M</v>
      </c>
    </row>
    <row r="95" spans="1:11" x14ac:dyDescent="0.3">
      <c r="B95" s="23">
        <v>2</v>
      </c>
      <c r="C95" s="26">
        <v>21</v>
      </c>
      <c r="D95" s="24" t="str">
        <f t="shared" si="41"/>
        <v>Kaiden RAMSAY</v>
      </c>
      <c r="E95" s="24" t="str">
        <f t="shared" si="42"/>
        <v>Kettering Town Harriers</v>
      </c>
      <c r="F95" s="32">
        <v>4.17</v>
      </c>
      <c r="G95" s="26"/>
      <c r="I95" s="36" t="str">
        <f t="shared" si="43"/>
        <v>U13 Boys</v>
      </c>
      <c r="J95" s="36">
        <f t="shared" ref="J95:J107" si="44">IFERROR(SEARCH(I95,$B$92),"X")</f>
        <v>1</v>
      </c>
    </row>
    <row r="96" spans="1:11" x14ac:dyDescent="0.3">
      <c r="B96" s="23">
        <v>3</v>
      </c>
      <c r="C96" s="26">
        <v>125</v>
      </c>
      <c r="D96" s="24" t="str">
        <f t="shared" si="41"/>
        <v>Luke TURNER</v>
      </c>
      <c r="E96" s="24" t="str">
        <f t="shared" si="42"/>
        <v>Rugby &amp; Northampton AC</v>
      </c>
      <c r="F96" s="32">
        <v>4.16</v>
      </c>
      <c r="G96" s="26"/>
      <c r="I96" s="36" t="str">
        <f t="shared" si="43"/>
        <v>U13 Boys</v>
      </c>
      <c r="J96" s="36">
        <f t="shared" si="44"/>
        <v>1</v>
      </c>
    </row>
    <row r="97" spans="1:11" x14ac:dyDescent="0.3">
      <c r="B97" s="23">
        <v>4</v>
      </c>
      <c r="C97" s="26">
        <v>25</v>
      </c>
      <c r="D97" s="24" t="str">
        <f t="shared" si="41"/>
        <v>Arthur TILT</v>
      </c>
      <c r="E97" s="24" t="str">
        <f t="shared" si="42"/>
        <v>Rugby &amp; Northampton AC</v>
      </c>
      <c r="F97" s="32">
        <v>4.1399999999999997</v>
      </c>
      <c r="G97" s="26"/>
      <c r="I97" s="36" t="str">
        <f t="shared" si="43"/>
        <v>U13 Boys</v>
      </c>
      <c r="J97" s="36">
        <f t="shared" si="44"/>
        <v>1</v>
      </c>
    </row>
    <row r="98" spans="1:11" x14ac:dyDescent="0.3">
      <c r="B98" s="23">
        <v>5</v>
      </c>
      <c r="C98" s="26">
        <v>110</v>
      </c>
      <c r="D98" s="24" t="str">
        <f t="shared" si="41"/>
        <v>Archie CONNOLLY</v>
      </c>
      <c r="E98" s="24" t="str">
        <f t="shared" si="42"/>
        <v>Bedford &amp; County AC</v>
      </c>
      <c r="F98" s="32">
        <v>3.85</v>
      </c>
      <c r="G98" s="26"/>
      <c r="I98" s="36" t="str">
        <f t="shared" si="43"/>
        <v>U13 Boys</v>
      </c>
      <c r="J98" s="36">
        <f t="shared" si="44"/>
        <v>1</v>
      </c>
    </row>
    <row r="99" spans="1:11" x14ac:dyDescent="0.3">
      <c r="B99" s="23">
        <v>6</v>
      </c>
      <c r="C99" s="26">
        <v>114</v>
      </c>
      <c r="D99" s="24" t="str">
        <f t="shared" si="41"/>
        <v>Sammy LOK</v>
      </c>
      <c r="E99" s="24" t="str">
        <f t="shared" si="42"/>
        <v>Corby AC</v>
      </c>
      <c r="F99" s="32">
        <v>3.85</v>
      </c>
      <c r="G99" s="26"/>
      <c r="I99" s="36" t="str">
        <f t="shared" si="43"/>
        <v>U13 Boys</v>
      </c>
      <c r="J99" s="36">
        <f t="shared" si="44"/>
        <v>1</v>
      </c>
    </row>
    <row r="100" spans="1:11" x14ac:dyDescent="0.3">
      <c r="B100" s="23">
        <v>7</v>
      </c>
      <c r="C100" s="26">
        <v>12</v>
      </c>
      <c r="D100" s="24" t="str">
        <f t="shared" si="41"/>
        <v>Elliot BRADBURY</v>
      </c>
      <c r="E100" s="24" t="str">
        <f t="shared" si="42"/>
        <v>Rugby &amp; Northampton AC</v>
      </c>
      <c r="F100" s="32">
        <v>3.68</v>
      </c>
      <c r="G100" s="26"/>
      <c r="I100" s="36" t="str">
        <f t="shared" si="43"/>
        <v>U13 Boys</v>
      </c>
      <c r="J100" s="36">
        <f t="shared" si="44"/>
        <v>1</v>
      </c>
    </row>
    <row r="101" spans="1:11" x14ac:dyDescent="0.3">
      <c r="B101" s="23">
        <v>8</v>
      </c>
      <c r="C101" s="26">
        <v>23</v>
      </c>
      <c r="D101" s="24" t="str">
        <f t="shared" si="41"/>
        <v>Thomas STANBRIDGE</v>
      </c>
      <c r="E101" s="24" t="str">
        <f t="shared" si="42"/>
        <v>Rugby &amp; Northampton AC</v>
      </c>
      <c r="F101" s="32">
        <v>3.54</v>
      </c>
      <c r="G101" s="26"/>
      <c r="I101" s="36" t="str">
        <f t="shared" si="43"/>
        <v>U13 Boys</v>
      </c>
      <c r="J101" s="36">
        <f t="shared" si="44"/>
        <v>1</v>
      </c>
    </row>
    <row r="102" spans="1:11" x14ac:dyDescent="0.3">
      <c r="B102" s="23">
        <v>9</v>
      </c>
      <c r="C102" s="26">
        <v>18</v>
      </c>
      <c r="D102" s="24" t="str">
        <f t="shared" si="41"/>
        <v>Jack MILSOM</v>
      </c>
      <c r="E102" s="24" t="str">
        <f t="shared" si="42"/>
        <v>Daventry AAC</v>
      </c>
      <c r="F102" s="32">
        <v>3.51</v>
      </c>
      <c r="G102" s="26"/>
      <c r="I102" s="36" t="str">
        <f t="shared" si="43"/>
        <v>U13 Boys</v>
      </c>
      <c r="J102" s="36">
        <f t="shared" si="44"/>
        <v>1</v>
      </c>
    </row>
    <row r="103" spans="1:11" x14ac:dyDescent="0.3">
      <c r="B103" s="23">
        <v>10</v>
      </c>
      <c r="C103" s="26">
        <v>111</v>
      </c>
      <c r="D103" s="24" t="str">
        <f t="shared" si="41"/>
        <v>James DARBY</v>
      </c>
      <c r="E103" s="24" t="str">
        <f t="shared" si="42"/>
        <v>Silson AC</v>
      </c>
      <c r="F103" s="32">
        <v>3.41</v>
      </c>
      <c r="G103" s="26"/>
      <c r="I103" s="36" t="str">
        <f t="shared" si="43"/>
        <v>U13 Boys</v>
      </c>
      <c r="J103" s="36">
        <f t="shared" si="44"/>
        <v>1</v>
      </c>
    </row>
    <row r="104" spans="1:11" x14ac:dyDescent="0.3">
      <c r="B104" s="23">
        <v>11</v>
      </c>
      <c r="C104" s="26">
        <v>15</v>
      </c>
      <c r="D104" s="24" t="str">
        <f t="shared" si="41"/>
        <v>Charlie GIBBS</v>
      </c>
      <c r="E104" s="24" t="str">
        <f t="shared" si="42"/>
        <v>Rugby &amp; Northampton AC</v>
      </c>
      <c r="F104" s="32">
        <v>3.14</v>
      </c>
      <c r="G104" s="26"/>
      <c r="I104" s="36" t="str">
        <f t="shared" si="43"/>
        <v>U13 Boys</v>
      </c>
      <c r="J104" s="36">
        <f t="shared" si="44"/>
        <v>1</v>
      </c>
    </row>
    <row r="105" spans="1:11" x14ac:dyDescent="0.3">
      <c r="B105" s="23">
        <v>12</v>
      </c>
      <c r="C105" s="26">
        <v>119</v>
      </c>
      <c r="D105" s="24" t="str">
        <f t="shared" si="41"/>
        <v>Joshua ROBSON</v>
      </c>
      <c r="E105" s="24" t="str">
        <f t="shared" si="42"/>
        <v>Rugby &amp; Northampton AC</v>
      </c>
      <c r="F105" s="32">
        <v>3.1</v>
      </c>
      <c r="G105" s="26"/>
      <c r="I105" s="36" t="str">
        <f t="shared" si="43"/>
        <v>U13 Boys</v>
      </c>
      <c r="J105" s="36">
        <f t="shared" si="44"/>
        <v>1</v>
      </c>
    </row>
    <row r="106" spans="1:11" x14ac:dyDescent="0.3">
      <c r="B106" s="23">
        <v>13</v>
      </c>
      <c r="C106" s="26"/>
      <c r="D106" s="24" t="str">
        <f t="shared" si="41"/>
        <v/>
      </c>
      <c r="E106" s="24" t="str">
        <f t="shared" si="42"/>
        <v/>
      </c>
      <c r="F106" s="32"/>
      <c r="G106" s="26"/>
      <c r="I106" s="36" t="str">
        <f t="shared" si="43"/>
        <v/>
      </c>
      <c r="J106" s="36">
        <f t="shared" si="44"/>
        <v>1</v>
      </c>
    </row>
    <row r="107" spans="1:11" x14ac:dyDescent="0.3">
      <c r="B107" s="23">
        <v>14</v>
      </c>
      <c r="C107" s="26"/>
      <c r="D107" s="24" t="str">
        <f t="shared" si="41"/>
        <v/>
      </c>
      <c r="E107" s="24" t="str">
        <f t="shared" si="42"/>
        <v/>
      </c>
      <c r="F107" s="32"/>
      <c r="G107" s="26"/>
      <c r="I107" s="36" t="str">
        <f t="shared" si="43"/>
        <v/>
      </c>
      <c r="J107" s="36">
        <f t="shared" si="44"/>
        <v>1</v>
      </c>
    </row>
    <row r="109" spans="1:11" x14ac:dyDescent="0.3">
      <c r="A109" s="21" t="s">
        <v>880</v>
      </c>
      <c r="B109" s="22" t="str">
        <f>VLOOKUP(A109,timetable,3,FALSE)</f>
        <v>U11 Boys LJ Final</v>
      </c>
      <c r="C109" s="23"/>
      <c r="D109" s="24"/>
      <c r="E109" s="24"/>
      <c r="F109" s="31" t="str">
        <f>IF(A111="X","","Heat "&amp;A110)</f>
        <v/>
      </c>
      <c r="G109" s="24"/>
    </row>
    <row r="110" spans="1:11" x14ac:dyDescent="0.3">
      <c r="A110" s="21">
        <v>2</v>
      </c>
      <c r="B110" s="23" t="s">
        <v>893</v>
      </c>
      <c r="C110" s="23" t="s">
        <v>892</v>
      </c>
      <c r="D110" s="24" t="s">
        <v>271</v>
      </c>
      <c r="E110" s="24" t="s">
        <v>274</v>
      </c>
      <c r="F110" s="31" t="s">
        <v>894</v>
      </c>
      <c r="G110" s="23" t="str">
        <f>IF(A111="X","","Qual")</f>
        <v/>
      </c>
      <c r="I110" s="35" t="s">
        <v>273</v>
      </c>
    </row>
    <row r="111" spans="1:11" x14ac:dyDescent="0.3">
      <c r="A111" s="9" t="str">
        <f>IFERROR(SEARCH("Heats",B109),"X")</f>
        <v>X</v>
      </c>
      <c r="B111" s="23">
        <v>1</v>
      </c>
      <c r="C111" s="26">
        <v>9</v>
      </c>
      <c r="D111" s="24" t="str">
        <f t="shared" ref="D111:D112" si="45">IFERROR(VLOOKUP($C111,athletes,2,FALSE)&amp;" "&amp;VLOOKUP($C111,athletes,3,FALSE),"")</f>
        <v>Jasper SMITH</v>
      </c>
      <c r="E111" s="24" t="str">
        <f t="shared" ref="E111:E112" si="46">IFERROR(VLOOKUP($C111,athletes,6,FALSE),"")</f>
        <v>Rugby &amp; Northampton AC</v>
      </c>
      <c r="F111" s="32">
        <v>3.59</v>
      </c>
      <c r="G111" s="26"/>
      <c r="I111" s="36" t="str">
        <f>IFERROR(VLOOKUP($C111,athletes,5,FALSE),"")</f>
        <v>U11 Boys</v>
      </c>
      <c r="J111" s="36">
        <f>IFERROR(SEARCH(I111,$B$109),"X")</f>
        <v>1</v>
      </c>
      <c r="K111" s="8" t="str">
        <f>IFERROR(VLOOKUP($C111,athletes,4,FALSE),"")</f>
        <v>M</v>
      </c>
    </row>
    <row r="112" spans="1:11" x14ac:dyDescent="0.3">
      <c r="B112" s="23">
        <v>2</v>
      </c>
      <c r="C112" s="26">
        <v>7</v>
      </c>
      <c r="D112" s="24" t="str">
        <f t="shared" si="45"/>
        <v>Samuel PALMER</v>
      </c>
      <c r="E112" s="24" t="str">
        <f t="shared" si="46"/>
        <v>Rugby &amp; Northampton AC</v>
      </c>
      <c r="F112" s="32">
        <v>3.02</v>
      </c>
      <c r="G112" s="26"/>
      <c r="I112" s="36" t="str">
        <f>IFERROR(VLOOKUP($C112,athletes,5,FALSE),"")</f>
        <v>U11 Boys</v>
      </c>
      <c r="J112" s="36">
        <f>IFERROR(SEARCH(I112,$B$109),"X")</f>
        <v>1</v>
      </c>
    </row>
    <row r="114" spans="1:11" x14ac:dyDescent="0.3">
      <c r="A114" s="21" t="s">
        <v>881</v>
      </c>
      <c r="B114" s="22" t="str">
        <f>VLOOKUP(A114,timetable,3,FALSE)</f>
        <v>Veteran Men Shot Final</v>
      </c>
      <c r="C114" s="23"/>
      <c r="D114" s="24"/>
      <c r="E114" s="24"/>
      <c r="F114" s="31" t="str">
        <f>IF(A116="X","","Heat "&amp;A115)</f>
        <v/>
      </c>
      <c r="G114" s="24"/>
    </row>
    <row r="115" spans="1:11" x14ac:dyDescent="0.3">
      <c r="A115" s="21">
        <v>2</v>
      </c>
      <c r="B115" s="23" t="s">
        <v>893</v>
      </c>
      <c r="C115" s="23" t="s">
        <v>892</v>
      </c>
      <c r="D115" s="24" t="s">
        <v>271</v>
      </c>
      <c r="E115" s="24" t="s">
        <v>274</v>
      </c>
      <c r="F115" s="31" t="s">
        <v>894</v>
      </c>
      <c r="G115" s="23" t="str">
        <f>IF(A116="X","","Qual")</f>
        <v/>
      </c>
      <c r="I115" s="35" t="s">
        <v>273</v>
      </c>
    </row>
    <row r="116" spans="1:11" x14ac:dyDescent="0.3">
      <c r="A116" s="9" t="str">
        <f>IFERROR(SEARCH("Heats",B114),"X")</f>
        <v>X</v>
      </c>
      <c r="B116" s="23">
        <v>1</v>
      </c>
      <c r="C116" s="26">
        <v>195</v>
      </c>
      <c r="D116" s="24" t="str">
        <f t="shared" ref="D116:D117" si="47">IFERROR(VLOOKUP($C116,athletes,2,FALSE)&amp;" "&amp;VLOOKUP($C116,athletes,3,FALSE),"")</f>
        <v>Peter KNOTT</v>
      </c>
      <c r="E116" s="24" t="str">
        <f t="shared" ref="E116:E117" si="48">IFERROR(VLOOKUP($C116,athletes,6,FALSE),"")</f>
        <v>Corby AC</v>
      </c>
      <c r="F116" s="32">
        <v>9.99</v>
      </c>
      <c r="G116" s="26"/>
      <c r="I116" s="36" t="str">
        <f>IFERROR(VLOOKUP($C116,athletes,5,FALSE),"")</f>
        <v>Veteran Men</v>
      </c>
      <c r="J116" s="36">
        <f>IFERROR(SEARCH(I116,$B$114),"X")</f>
        <v>1</v>
      </c>
      <c r="K116" s="8" t="str">
        <f>IFERROR(VLOOKUP($C116,athletes,4,FALSE),"")</f>
        <v>M</v>
      </c>
    </row>
    <row r="117" spans="1:11" x14ac:dyDescent="0.3">
      <c r="B117" s="23">
        <v>2</v>
      </c>
      <c r="C117" s="26">
        <v>199</v>
      </c>
      <c r="D117" s="24" t="str">
        <f t="shared" si="47"/>
        <v>Russell SANDERSON</v>
      </c>
      <c r="E117" s="24" t="str">
        <f t="shared" si="48"/>
        <v>Daventry AAC</v>
      </c>
      <c r="F117" s="32">
        <v>8.58</v>
      </c>
      <c r="G117" s="26"/>
      <c r="I117" s="36" t="str">
        <f>IFERROR(VLOOKUP($C117,athletes,5,FALSE),"")</f>
        <v>Veteran Men</v>
      </c>
      <c r="J117" s="36">
        <f>IFERROR(SEARCH(I117,$B$114),"X")</f>
        <v>1</v>
      </c>
    </row>
    <row r="119" spans="1:11" x14ac:dyDescent="0.3">
      <c r="A119" s="21" t="s">
        <v>882</v>
      </c>
      <c r="B119" s="22" t="str">
        <f>VLOOKUP(A119,timetable,3,FALSE)</f>
        <v>U17 Men Shot Final</v>
      </c>
      <c r="C119" s="23"/>
      <c r="D119" s="24"/>
      <c r="E119" s="24"/>
      <c r="F119" s="31" t="str">
        <f>IF(A121="X","","Heat "&amp;A120)</f>
        <v/>
      </c>
      <c r="G119" s="24"/>
    </row>
    <row r="120" spans="1:11" x14ac:dyDescent="0.3">
      <c r="A120" s="21">
        <v>2</v>
      </c>
      <c r="B120" s="23" t="s">
        <v>893</v>
      </c>
      <c r="C120" s="23" t="s">
        <v>892</v>
      </c>
      <c r="D120" s="24" t="s">
        <v>271</v>
      </c>
      <c r="E120" s="24" t="s">
        <v>274</v>
      </c>
      <c r="F120" s="31" t="s">
        <v>894</v>
      </c>
      <c r="G120" s="23" t="str">
        <f>IF(A121="X","","Qual")</f>
        <v/>
      </c>
      <c r="I120" s="35" t="s">
        <v>273</v>
      </c>
    </row>
    <row r="121" spans="1:11" x14ac:dyDescent="0.3">
      <c r="A121" s="9" t="str">
        <f>IFERROR(SEARCH("Heats",B119),"X")</f>
        <v>X</v>
      </c>
      <c r="B121" s="23">
        <v>1</v>
      </c>
      <c r="C121" s="26">
        <v>157</v>
      </c>
      <c r="D121" s="24" t="str">
        <f t="shared" ref="D121:D122" si="49">IFERROR(VLOOKUP($C121,athletes,2,FALSE)&amp;" "&amp;VLOOKUP($C121,athletes,3,FALSE),"")</f>
        <v>Chris DYRMISHI</v>
      </c>
      <c r="E121" s="24" t="str">
        <f t="shared" ref="E121:E122" si="50">IFERROR(VLOOKUP($C121,athletes,6,FALSE),"")</f>
        <v>Rugby &amp; Northampton AC</v>
      </c>
      <c r="F121" s="32">
        <v>13.35</v>
      </c>
      <c r="G121" s="26"/>
      <c r="I121" s="36" t="str">
        <f>IFERROR(VLOOKUP($C121,athletes,5,FALSE),"")</f>
        <v>U17 Men</v>
      </c>
      <c r="J121" s="36">
        <f>IFERROR(SEARCH(I121,$B$119),"X")</f>
        <v>1</v>
      </c>
      <c r="K121" s="8" t="str">
        <f>IFERROR(VLOOKUP($C121,athletes,4,FALSE),"")</f>
        <v>M</v>
      </c>
    </row>
    <row r="122" spans="1:11" x14ac:dyDescent="0.3">
      <c r="B122" s="23">
        <v>2</v>
      </c>
      <c r="C122" s="26"/>
      <c r="D122" s="24" t="str">
        <f t="shared" si="49"/>
        <v/>
      </c>
      <c r="E122" s="24" t="str">
        <f t="shared" si="50"/>
        <v/>
      </c>
      <c r="F122" s="32"/>
      <c r="G122" s="26"/>
      <c r="I122" s="36" t="str">
        <f>IFERROR(VLOOKUP($C122,athletes,5,FALSE),"")</f>
        <v/>
      </c>
      <c r="J122" s="36">
        <f>IFERROR(SEARCH(I122,$B$119),"X")</f>
        <v>1</v>
      </c>
    </row>
    <row r="124" spans="1:11" x14ac:dyDescent="0.3">
      <c r="A124" s="21" t="s">
        <v>883</v>
      </c>
      <c r="B124" s="22" t="str">
        <f>VLOOKUP(A124,timetable,3,FALSE)</f>
        <v>Veteran Women Shot Final</v>
      </c>
      <c r="C124" s="23"/>
      <c r="D124" s="24"/>
      <c r="E124" s="24"/>
      <c r="F124" s="31" t="str">
        <f>IF(A126="X","","Heat "&amp;A125)</f>
        <v/>
      </c>
      <c r="G124" s="24"/>
    </row>
    <row r="125" spans="1:11" x14ac:dyDescent="0.3">
      <c r="A125" s="21">
        <v>2</v>
      </c>
      <c r="B125" s="23" t="s">
        <v>893</v>
      </c>
      <c r="C125" s="23" t="s">
        <v>892</v>
      </c>
      <c r="D125" s="24" t="s">
        <v>271</v>
      </c>
      <c r="E125" s="24" t="s">
        <v>274</v>
      </c>
      <c r="F125" s="31" t="s">
        <v>894</v>
      </c>
      <c r="G125" s="23" t="str">
        <f>IF(A126="X","","Qual")</f>
        <v/>
      </c>
      <c r="I125" s="35" t="s">
        <v>273</v>
      </c>
    </row>
    <row r="126" spans="1:11" x14ac:dyDescent="0.3">
      <c r="A126" s="9" t="str">
        <f>IFERROR(SEARCH("Heats",B124),"X")</f>
        <v>X</v>
      </c>
      <c r="B126" s="23">
        <v>1</v>
      </c>
      <c r="C126" s="26">
        <v>324</v>
      </c>
      <c r="D126" s="24" t="str">
        <f t="shared" ref="D126" si="51">IFERROR(VLOOKUP($C126,athletes,2,FALSE)&amp;" "&amp;VLOOKUP($C126,athletes,3,FALSE),"")</f>
        <v>Lorna BARLOW</v>
      </c>
      <c r="E126" s="24" t="str">
        <f t="shared" ref="E126" si="52">IFERROR(VLOOKUP($C126,athletes,6,FALSE),"")</f>
        <v>Kettering Town Harriers</v>
      </c>
      <c r="F126" s="32">
        <v>6.62</v>
      </c>
      <c r="G126" s="26"/>
      <c r="I126" s="36" t="str">
        <f>IFERROR(VLOOKUP($C126,athletes,5,FALSE),"")</f>
        <v>Veteran Women</v>
      </c>
      <c r="J126" s="36">
        <f>IFERROR(SEARCH(I126,$B$124),"X")</f>
        <v>1</v>
      </c>
      <c r="K126" s="8" t="str">
        <f>IFERROR(VLOOKUP($C126,athletes,4,FALSE),"")</f>
        <v>F</v>
      </c>
    </row>
    <row r="128" spans="1:11" x14ac:dyDescent="0.3">
      <c r="A128" s="21" t="s">
        <v>884</v>
      </c>
      <c r="B128" s="22" t="str">
        <f>VLOOKUP(A128,timetable,3,FALSE)</f>
        <v>U20 Women Shot Final</v>
      </c>
      <c r="C128" s="23"/>
      <c r="D128" s="24"/>
      <c r="E128" s="24"/>
      <c r="F128" s="31" t="str">
        <f>IF(A130="X","","Heat "&amp;A129)</f>
        <v/>
      </c>
      <c r="G128" s="24"/>
    </row>
    <row r="129" spans="1:11" x14ac:dyDescent="0.3">
      <c r="A129" s="21">
        <v>2</v>
      </c>
      <c r="B129" s="23" t="s">
        <v>893</v>
      </c>
      <c r="C129" s="23" t="s">
        <v>892</v>
      </c>
      <c r="D129" s="24" t="s">
        <v>271</v>
      </c>
      <c r="E129" s="24" t="s">
        <v>274</v>
      </c>
      <c r="F129" s="31" t="s">
        <v>894</v>
      </c>
      <c r="G129" s="23" t="str">
        <f>IF(A130="X","","Qual")</f>
        <v/>
      </c>
      <c r="I129" s="35" t="s">
        <v>273</v>
      </c>
    </row>
    <row r="130" spans="1:11" x14ac:dyDescent="0.3">
      <c r="A130" s="9" t="str">
        <f>IFERROR(SEARCH("Heats",B128),"X")</f>
        <v>X</v>
      </c>
      <c r="B130" s="23">
        <v>1</v>
      </c>
      <c r="C130" s="26"/>
      <c r="D130" s="24" t="str">
        <f t="shared" ref="D130" si="53">IFERROR(VLOOKUP($C130,athletes,2,FALSE)&amp;" "&amp;VLOOKUP($C130,athletes,3,FALSE),"")</f>
        <v/>
      </c>
      <c r="E130" s="24" t="str">
        <f t="shared" ref="E130" si="54">IFERROR(VLOOKUP($C130,athletes,6,FALSE),"")</f>
        <v/>
      </c>
      <c r="F130" s="32"/>
      <c r="G130" s="26"/>
      <c r="I130" s="36" t="str">
        <f>IFERROR(VLOOKUP($C130,athletes,5,FALSE),"")</f>
        <v/>
      </c>
      <c r="J130" s="36">
        <f>IFERROR(SEARCH(I130,$B$128),"X")</f>
        <v>1</v>
      </c>
      <c r="K130" s="8" t="str">
        <f>IFERROR(VLOOKUP($C130,athletes,4,FALSE),"")</f>
        <v/>
      </c>
    </row>
    <row r="132" spans="1:11" x14ac:dyDescent="0.3">
      <c r="A132" s="21" t="s">
        <v>885</v>
      </c>
      <c r="B132" s="22" t="str">
        <f>VLOOKUP(A132,timetable,3,FALSE)</f>
        <v>Senior Women Shot Final</v>
      </c>
      <c r="C132" s="23"/>
      <c r="D132" s="24"/>
      <c r="E132" s="24"/>
      <c r="F132" s="31" t="str">
        <f>IF(A134="X","","Heat "&amp;A133)</f>
        <v/>
      </c>
      <c r="G132" s="24"/>
    </row>
    <row r="133" spans="1:11" x14ac:dyDescent="0.3">
      <c r="A133" s="21">
        <v>2</v>
      </c>
      <c r="B133" s="23" t="s">
        <v>893</v>
      </c>
      <c r="C133" s="23" t="s">
        <v>892</v>
      </c>
      <c r="D133" s="24" t="s">
        <v>271</v>
      </c>
      <c r="E133" s="24" t="s">
        <v>274</v>
      </c>
      <c r="F133" s="31" t="s">
        <v>894</v>
      </c>
      <c r="G133" s="23" t="str">
        <f>IF(A134="X","","Qual")</f>
        <v/>
      </c>
      <c r="I133" s="35" t="s">
        <v>273</v>
      </c>
    </row>
    <row r="134" spans="1:11" x14ac:dyDescent="0.3">
      <c r="A134" s="9" t="str">
        <f>IFERROR(SEARCH("Heats",B132),"X")</f>
        <v>X</v>
      </c>
      <c r="B134" s="23">
        <v>1</v>
      </c>
      <c r="C134" s="26">
        <v>319</v>
      </c>
      <c r="D134" s="24" t="str">
        <f t="shared" ref="D134:D135" si="55">IFERROR(VLOOKUP($C134,athletes,2,FALSE)&amp;" "&amp;VLOOKUP($C134,athletes,3,FALSE),"")</f>
        <v>Niamh BAILEY</v>
      </c>
      <c r="E134" s="24" t="str">
        <f t="shared" ref="E134:E135" si="56">IFERROR(VLOOKUP($C134,athletes,6,FALSE),"")</f>
        <v>Corby AC</v>
      </c>
      <c r="F134" s="32">
        <v>11.7</v>
      </c>
      <c r="G134" s="26"/>
      <c r="I134" s="36" t="str">
        <f>IFERROR(VLOOKUP($C134,athletes,5,FALSE),"")</f>
        <v>Senior Women</v>
      </c>
      <c r="J134" s="36">
        <f>IFERROR(SEARCH(I134,$B$132),"X")</f>
        <v>1</v>
      </c>
      <c r="K134" s="8" t="str">
        <f>IFERROR(VLOOKUP($C134,athletes,4,FALSE),"")</f>
        <v>F</v>
      </c>
    </row>
    <row r="135" spans="1:11" x14ac:dyDescent="0.3">
      <c r="B135" s="23">
        <v>2</v>
      </c>
      <c r="C135" s="26">
        <v>321</v>
      </c>
      <c r="D135" s="24" t="str">
        <f t="shared" si="55"/>
        <v>Lucy MARSHALL</v>
      </c>
      <c r="E135" s="24" t="str">
        <f t="shared" si="56"/>
        <v>Woodford Green AC with Essex Ladies</v>
      </c>
      <c r="F135" s="32">
        <v>10.44</v>
      </c>
      <c r="G135" s="26"/>
      <c r="I135" s="36" t="str">
        <f>IFERROR(VLOOKUP($C135,athletes,5,FALSE),"")</f>
        <v>Senior Women</v>
      </c>
      <c r="J135" s="36">
        <f>IFERROR(SEARCH(I135,$B$132),"X")</f>
        <v>1</v>
      </c>
    </row>
    <row r="137" spans="1:11" x14ac:dyDescent="0.3">
      <c r="A137" s="21" t="s">
        <v>886</v>
      </c>
      <c r="B137" s="22" t="str">
        <f>VLOOKUP(A137,timetable,3,FALSE)</f>
        <v>U17 Women Shot Final</v>
      </c>
      <c r="C137" s="23"/>
      <c r="D137" s="24"/>
      <c r="E137" s="24"/>
      <c r="F137" s="31" t="str">
        <f>IF(A139="X","","Heat "&amp;A138)</f>
        <v/>
      </c>
      <c r="G137" s="24"/>
    </row>
    <row r="138" spans="1:11" x14ac:dyDescent="0.3">
      <c r="A138" s="21">
        <v>2</v>
      </c>
      <c r="B138" s="23" t="s">
        <v>893</v>
      </c>
      <c r="C138" s="23" t="s">
        <v>892</v>
      </c>
      <c r="D138" s="24" t="s">
        <v>271</v>
      </c>
      <c r="E138" s="24" t="s">
        <v>274</v>
      </c>
      <c r="F138" s="31" t="s">
        <v>894</v>
      </c>
      <c r="G138" s="23" t="str">
        <f>IF(A139="X","","Qual")</f>
        <v/>
      </c>
      <c r="I138" s="35" t="s">
        <v>273</v>
      </c>
    </row>
    <row r="139" spans="1:11" x14ac:dyDescent="0.3">
      <c r="A139" s="9" t="str">
        <f>IFERROR(SEARCH("Heats",B137),"X")</f>
        <v>X</v>
      </c>
      <c r="B139" s="23">
        <v>1</v>
      </c>
      <c r="C139" s="26">
        <v>296</v>
      </c>
      <c r="D139" s="24" t="str">
        <f t="shared" ref="D139:D143" si="57">IFERROR(VLOOKUP($C139,athletes,2,FALSE)&amp;" "&amp;VLOOKUP($C139,athletes,3,FALSE),"")</f>
        <v>Lily PURSEY</v>
      </c>
      <c r="E139" s="24" t="str">
        <f t="shared" ref="E139:E143" si="58">IFERROR(VLOOKUP($C139,athletes,6,FALSE),"")</f>
        <v>Rugby &amp; Northampton AC</v>
      </c>
      <c r="F139" s="32">
        <v>10.54</v>
      </c>
      <c r="G139" s="26"/>
      <c r="I139" s="36" t="str">
        <f>IFERROR(VLOOKUP($C139,athletes,5,FALSE),"")</f>
        <v>U17 Women</v>
      </c>
      <c r="J139" s="36">
        <f>IFERROR(SEARCH(I139,$B$137),"X")</f>
        <v>1</v>
      </c>
      <c r="K139" s="8" t="str">
        <f>IFERROR(VLOOKUP($C139,athletes,4,FALSE),"")</f>
        <v>F</v>
      </c>
    </row>
    <row r="140" spans="1:11" x14ac:dyDescent="0.3">
      <c r="B140" s="23">
        <v>2</v>
      </c>
      <c r="C140" s="26">
        <v>232</v>
      </c>
      <c r="D140" s="24" t="str">
        <f t="shared" si="57"/>
        <v>Lauren MCMULLEN</v>
      </c>
      <c r="E140" s="24" t="str">
        <f t="shared" si="58"/>
        <v>Corby AC</v>
      </c>
      <c r="F140" s="32">
        <v>10.4</v>
      </c>
      <c r="G140" s="26"/>
      <c r="I140" s="36" t="str">
        <f>IFERROR(VLOOKUP($C140,athletes,5,FALSE),"")</f>
        <v>U17 Women</v>
      </c>
      <c r="J140" s="36">
        <f t="shared" ref="J140:J143" si="59">IFERROR(SEARCH(I140,$B$137),"X")</f>
        <v>1</v>
      </c>
    </row>
    <row r="141" spans="1:11" x14ac:dyDescent="0.3">
      <c r="B141" s="23">
        <v>3</v>
      </c>
      <c r="C141" s="26">
        <v>299</v>
      </c>
      <c r="D141" s="24" t="str">
        <f t="shared" si="57"/>
        <v>Maia REYNOLDS</v>
      </c>
      <c r="E141" s="24" t="str">
        <f t="shared" si="58"/>
        <v>Rugby &amp; Northampton AC</v>
      </c>
      <c r="F141" s="32">
        <v>10.39</v>
      </c>
      <c r="G141" s="26"/>
      <c r="I141" s="36" t="str">
        <f>IFERROR(VLOOKUP($C141,athletes,5,FALSE),"")</f>
        <v>U17 Women</v>
      </c>
      <c r="J141" s="36">
        <f t="shared" si="59"/>
        <v>1</v>
      </c>
    </row>
    <row r="142" spans="1:11" x14ac:dyDescent="0.3">
      <c r="B142" s="23">
        <v>4</v>
      </c>
      <c r="C142" s="26">
        <v>302</v>
      </c>
      <c r="D142" s="24" t="str">
        <f t="shared" si="57"/>
        <v>Isabelle THOMSON</v>
      </c>
      <c r="E142" s="24" t="str">
        <f t="shared" si="58"/>
        <v>Rugby &amp; Northampton AC</v>
      </c>
      <c r="F142" s="32">
        <v>9.51</v>
      </c>
      <c r="G142" s="26"/>
      <c r="I142" s="36" t="str">
        <f>IFERROR(VLOOKUP($C142,athletes,5,FALSE),"")</f>
        <v>U17 Women</v>
      </c>
      <c r="J142" s="36">
        <f t="shared" si="59"/>
        <v>1</v>
      </c>
    </row>
    <row r="143" spans="1:11" x14ac:dyDescent="0.3">
      <c r="B143" s="23">
        <v>5</v>
      </c>
      <c r="C143" s="26">
        <v>226</v>
      </c>
      <c r="D143" s="24" t="str">
        <f t="shared" si="57"/>
        <v>Matilda BRAITHWAITE</v>
      </c>
      <c r="E143" s="24" t="str">
        <f t="shared" si="58"/>
        <v>Kettering Town Harriers</v>
      </c>
      <c r="F143" s="32">
        <v>7.74</v>
      </c>
      <c r="G143" s="26"/>
      <c r="I143" s="36" t="str">
        <f>IFERROR(VLOOKUP($C143,athletes,5,FALSE),"")</f>
        <v>U17 Women</v>
      </c>
      <c r="J143" s="36">
        <f t="shared" si="59"/>
        <v>1</v>
      </c>
    </row>
    <row r="145" spans="1:11" x14ac:dyDescent="0.3">
      <c r="A145" s="21" t="s">
        <v>887</v>
      </c>
      <c r="B145" s="22" t="str">
        <f>VLOOKUP(A145,timetable,3,FALSE)</f>
        <v>U13 Girls High Jump Final</v>
      </c>
      <c r="C145" s="23"/>
      <c r="D145" s="24"/>
      <c r="E145" s="24"/>
      <c r="F145" s="31" t="str">
        <f>IF(A147="X","","Heat "&amp;A146)</f>
        <v/>
      </c>
      <c r="G145" s="24"/>
    </row>
    <row r="146" spans="1:11" x14ac:dyDescent="0.3">
      <c r="A146" s="21">
        <v>2</v>
      </c>
      <c r="B146" s="23" t="s">
        <v>893</v>
      </c>
      <c r="C146" s="23" t="s">
        <v>892</v>
      </c>
      <c r="D146" s="24" t="s">
        <v>271</v>
      </c>
      <c r="E146" s="24" t="s">
        <v>274</v>
      </c>
      <c r="F146" s="31" t="s">
        <v>894</v>
      </c>
      <c r="G146" s="23" t="str">
        <f>IF(A147="X","","Qual")</f>
        <v/>
      </c>
      <c r="I146" s="35" t="s">
        <v>273</v>
      </c>
    </row>
    <row r="147" spans="1:11" x14ac:dyDescent="0.3">
      <c r="A147" s="9" t="str">
        <f>IFERROR(SEARCH("Heats",B145),"X")</f>
        <v>X</v>
      </c>
      <c r="B147" s="23">
        <v>1</v>
      </c>
      <c r="C147" s="26">
        <v>254</v>
      </c>
      <c r="D147" s="24" t="str">
        <f t="shared" ref="D147:D150" si="60">IFERROR(VLOOKUP($C147,athletes,2,FALSE)&amp;" "&amp;VLOOKUP($C147,athletes,3,FALSE),"")</f>
        <v>Lucie CAULFIELD</v>
      </c>
      <c r="E147" s="24" t="str">
        <f t="shared" ref="E147:E150" si="61">IFERROR(VLOOKUP($C147,athletes,6,FALSE),"")</f>
        <v>Rugby &amp; Northampton AC</v>
      </c>
      <c r="F147" s="32">
        <v>1.25</v>
      </c>
      <c r="G147" s="26"/>
      <c r="I147" s="36" t="str">
        <f>IFERROR(VLOOKUP($C147,athletes,5,FALSE),"")</f>
        <v>U13 Girls</v>
      </c>
      <c r="J147" s="36">
        <f>IFERROR(SEARCH(I147,$B$145),"X")</f>
        <v>1</v>
      </c>
      <c r="K147" s="8" t="str">
        <f>IFERROR(VLOOKUP($C147,athletes,4,FALSE),"")</f>
        <v>F</v>
      </c>
    </row>
    <row r="148" spans="1:11" x14ac:dyDescent="0.3">
      <c r="B148" s="23">
        <v>2</v>
      </c>
      <c r="C148" s="26">
        <v>202</v>
      </c>
      <c r="D148" s="24" t="str">
        <f t="shared" si="60"/>
        <v>Lorna STENHOUSE</v>
      </c>
      <c r="E148" s="24" t="str">
        <f t="shared" si="61"/>
        <v>Rugby &amp; Northampton AC</v>
      </c>
      <c r="F148" s="32">
        <v>1.1499999999999999</v>
      </c>
      <c r="G148" s="26"/>
      <c r="I148" s="36" t="str">
        <f>IFERROR(VLOOKUP($C148,athletes,5,FALSE),"")</f>
        <v>U13 Girls</v>
      </c>
      <c r="J148" s="36">
        <f t="shared" ref="J148:J150" si="62">IFERROR(SEARCH(I148,$B$145),"X")</f>
        <v>1</v>
      </c>
    </row>
    <row r="149" spans="1:11" x14ac:dyDescent="0.3">
      <c r="B149" s="23">
        <v>3</v>
      </c>
      <c r="C149" s="26">
        <v>90</v>
      </c>
      <c r="D149" s="24" t="str">
        <f t="shared" si="60"/>
        <v>Hayley DIMOND</v>
      </c>
      <c r="E149" s="24" t="str">
        <f t="shared" si="61"/>
        <v>Marshall Milton Keynes AC</v>
      </c>
      <c r="F149" s="32">
        <v>1.1499999999999999</v>
      </c>
      <c r="G149" s="26"/>
      <c r="I149" s="36" t="str">
        <f>IFERROR(VLOOKUP($C149,athletes,5,FALSE),"")</f>
        <v>U13 Girls</v>
      </c>
      <c r="J149" s="36">
        <f t="shared" si="62"/>
        <v>1</v>
      </c>
    </row>
    <row r="150" spans="1:11" x14ac:dyDescent="0.3">
      <c r="B150" s="23">
        <v>4</v>
      </c>
      <c r="C150" s="26">
        <v>201</v>
      </c>
      <c r="D150" s="24" t="str">
        <f t="shared" si="60"/>
        <v>Amber SALKELD</v>
      </c>
      <c r="E150" s="24" t="str">
        <f t="shared" si="61"/>
        <v>Marshall Milton Keynes AC</v>
      </c>
      <c r="F150" s="32">
        <v>1.1000000000000001</v>
      </c>
      <c r="G150" s="26"/>
      <c r="I150" s="36" t="str">
        <f>IFERROR(VLOOKUP($C150,athletes,5,FALSE),"")</f>
        <v>U13 Girls</v>
      </c>
      <c r="J150" s="36">
        <f t="shared" si="62"/>
        <v>1</v>
      </c>
    </row>
    <row r="152" spans="1:11" x14ac:dyDescent="0.3">
      <c r="A152" s="21" t="s">
        <v>888</v>
      </c>
      <c r="B152" s="22" t="str">
        <f>VLOOKUP(A152,timetable,3,FALSE)</f>
        <v>Veteran Men LJ Final</v>
      </c>
      <c r="C152" s="23"/>
      <c r="D152" s="24"/>
      <c r="E152" s="24"/>
      <c r="F152" s="31" t="str">
        <f>IF(A154="X","","Heat "&amp;A153)</f>
        <v/>
      </c>
      <c r="G152" s="24"/>
    </row>
    <row r="153" spans="1:11" x14ac:dyDescent="0.3">
      <c r="A153" s="21">
        <v>2</v>
      </c>
      <c r="B153" s="23" t="s">
        <v>893</v>
      </c>
      <c r="C153" s="23" t="s">
        <v>892</v>
      </c>
      <c r="D153" s="24" t="s">
        <v>271</v>
      </c>
      <c r="E153" s="24" t="s">
        <v>274</v>
      </c>
      <c r="F153" s="31" t="s">
        <v>894</v>
      </c>
      <c r="G153" s="23" t="str">
        <f>IF(A154="X","","Qual")</f>
        <v/>
      </c>
      <c r="I153" s="35" t="s">
        <v>273</v>
      </c>
    </row>
    <row r="154" spans="1:11" x14ac:dyDescent="0.3">
      <c r="A154" s="9" t="str">
        <f>IFERROR(SEARCH("Heats",B152),"X")</f>
        <v>X</v>
      </c>
      <c r="B154" s="23">
        <v>1</v>
      </c>
      <c r="C154" s="26">
        <v>193</v>
      </c>
      <c r="D154" s="24" t="str">
        <f t="shared" ref="D154" si="63">IFERROR(VLOOKUP($C154,athletes,2,FALSE)&amp;" "&amp;VLOOKUP($C154,athletes,3,FALSE),"")</f>
        <v>David FOLGATE</v>
      </c>
      <c r="E154" s="24" t="str">
        <f t="shared" ref="E154" si="64">IFERROR(VLOOKUP($C154,athletes,6,FALSE),"")</f>
        <v>Bedford &amp; County AC</v>
      </c>
      <c r="F154" s="32">
        <v>4.4000000000000004</v>
      </c>
      <c r="G154" s="26"/>
      <c r="I154" s="36" t="str">
        <f>IFERROR(VLOOKUP($C154,athletes,5,FALSE),"")</f>
        <v>Veteran Men</v>
      </c>
      <c r="J154" s="36">
        <f>IFERROR(SEARCH(I154,$B$152),"X")</f>
        <v>1</v>
      </c>
      <c r="K154" s="8" t="str">
        <f>IFERROR(VLOOKUP($C154,athletes,4,FALSE),"")</f>
        <v>M</v>
      </c>
    </row>
    <row r="156" spans="1:11" x14ac:dyDescent="0.3">
      <c r="A156" s="21" t="s">
        <v>889</v>
      </c>
      <c r="B156" s="22" t="str">
        <f>VLOOKUP(A156,timetable,3,FALSE)</f>
        <v>U20 Men LJ Final</v>
      </c>
      <c r="C156" s="23"/>
      <c r="D156" s="24"/>
      <c r="E156" s="24"/>
      <c r="F156" s="31" t="str">
        <f>IF(A158="X","","Heat "&amp;A157)</f>
        <v/>
      </c>
      <c r="G156" s="24"/>
    </row>
    <row r="157" spans="1:11" x14ac:dyDescent="0.3">
      <c r="A157" s="21">
        <v>2</v>
      </c>
      <c r="B157" s="23" t="s">
        <v>893</v>
      </c>
      <c r="C157" s="23" t="s">
        <v>892</v>
      </c>
      <c r="D157" s="24" t="s">
        <v>271</v>
      </c>
      <c r="E157" s="24" t="s">
        <v>274</v>
      </c>
      <c r="F157" s="31" t="s">
        <v>894</v>
      </c>
      <c r="G157" s="23" t="str">
        <f>IF(A158="X","","Qual")</f>
        <v/>
      </c>
      <c r="I157" s="35" t="s">
        <v>273</v>
      </c>
    </row>
    <row r="158" spans="1:11" x14ac:dyDescent="0.3">
      <c r="A158" s="9" t="str">
        <f>IFERROR(SEARCH("Heats",B156),"X")</f>
        <v>X</v>
      </c>
      <c r="B158" s="23">
        <v>1</v>
      </c>
      <c r="C158" s="26">
        <v>177</v>
      </c>
      <c r="D158" s="24" t="str">
        <f t="shared" ref="D158" si="65">IFERROR(VLOOKUP($C158,athletes,2,FALSE)&amp;" "&amp;VLOOKUP($C158,athletes,3,FALSE),"")</f>
        <v>Leon MARTIN-EVANS</v>
      </c>
      <c r="E158" s="24" t="str">
        <f t="shared" ref="E158" si="66">IFERROR(VLOOKUP($C158,athletes,6,FALSE),"")</f>
        <v>Daventry AAC</v>
      </c>
      <c r="F158" s="32">
        <v>6.03</v>
      </c>
      <c r="G158" s="26"/>
      <c r="I158" s="36" t="str">
        <f>IFERROR(VLOOKUP($C158,athletes,5,FALSE),"")</f>
        <v>U20 Men</v>
      </c>
      <c r="J158" s="36">
        <f>IFERROR(SEARCH(I158,$B$156),"X")</f>
        <v>1</v>
      </c>
      <c r="K158" s="8" t="str">
        <f>IFERROR(VLOOKUP($C158,athletes,4,FALSE),"")</f>
        <v>M</v>
      </c>
    </row>
    <row r="160" spans="1:11" x14ac:dyDescent="0.3">
      <c r="A160" s="21" t="s">
        <v>890</v>
      </c>
      <c r="B160" s="22" t="str">
        <f>VLOOKUP(A160,timetable,3,FALSE)</f>
        <v>Senior Men LJ Final</v>
      </c>
      <c r="C160" s="23"/>
      <c r="D160" s="24"/>
      <c r="E160" s="24"/>
      <c r="F160" s="31" t="str">
        <f>IF(A162="X","","Heat "&amp;A161)</f>
        <v/>
      </c>
      <c r="G160" s="24"/>
    </row>
    <row r="161" spans="1:11" x14ac:dyDescent="0.3">
      <c r="A161" s="21">
        <v>2</v>
      </c>
      <c r="B161" s="23" t="s">
        <v>893</v>
      </c>
      <c r="C161" s="23" t="s">
        <v>892</v>
      </c>
      <c r="D161" s="24" t="s">
        <v>271</v>
      </c>
      <c r="E161" s="24" t="s">
        <v>274</v>
      </c>
      <c r="F161" s="31" t="s">
        <v>894</v>
      </c>
      <c r="G161" s="23" t="str">
        <f>IF(A162="X","","Qual")</f>
        <v/>
      </c>
      <c r="I161" s="35" t="s">
        <v>273</v>
      </c>
    </row>
    <row r="162" spans="1:11" x14ac:dyDescent="0.3">
      <c r="A162" s="9" t="str">
        <f>IFERROR(SEARCH("Heats",B160),"X")</f>
        <v>X</v>
      </c>
      <c r="B162" s="23">
        <v>1</v>
      </c>
      <c r="C162" s="26">
        <v>57</v>
      </c>
      <c r="D162" s="24" t="str">
        <f t="shared" ref="D162" si="67">IFERROR(VLOOKUP($C162,athletes,2,FALSE)&amp;" "&amp;VLOOKUP($C162,athletes,3,FALSE),"")</f>
        <v>Michael FENN</v>
      </c>
      <c r="E162" s="24" t="str">
        <f t="shared" ref="E162" si="68">IFERROR(VLOOKUP($C162,athletes,6,FALSE),"")</f>
        <v>Daventry AAC</v>
      </c>
      <c r="F162" s="32">
        <v>6.04</v>
      </c>
      <c r="G162" s="26"/>
      <c r="I162" s="36" t="str">
        <f>IFERROR(VLOOKUP($C162,athletes,5,FALSE),"")</f>
        <v>Senior Men</v>
      </c>
      <c r="J162" s="36">
        <f>IFERROR(SEARCH(I162,$B$160),"X")</f>
        <v>1</v>
      </c>
      <c r="K162" s="8" t="str">
        <f>IFERROR(VLOOKUP($C162,athletes,4,FALSE),"")</f>
        <v>M</v>
      </c>
    </row>
  </sheetData>
  <sheetProtection algorithmName="SHA-512" hashValue="luEdTxTwIQD6vS2Cas7H+zsM/fMLeFYak0pSaWXSTVWNrbayquF/cxRTfc+zFxhBSgCv2jk7Itn4IjxWr7rT1Q==" saltValue="r8DKiQmi/gkQN04Rd1uHnw==" spinCount="100000" sheet="1" objects="1" scenarios="1" formatCells="0" formatColumns="0" formatRows="0" insertRows="0" deleteRows="0" autoFilter="0"/>
  <conditionalFormatting sqref="C4:G300">
    <cfRule type="expression" dxfId="113" priority="382">
      <formula>$J4="X"</formula>
    </cfRule>
  </conditionalFormatting>
  <conditionalFormatting sqref="B19:G19 B32:G32 B47:G47 B62:G62 B74:G74 B82:G82 B91:G91 B108:G108 B113:G113 B118:G118 B131:G131 B136:G136 B144:G144 B2:G2 B5:G7 B10:G11 B14:G14 B22:G23 B26:G26 B29:G29 B35:G36 B39:G39 B42:G44 B52:G53 B59:G59 B65:G67 B70:G71 B79:G79 B87:G88 B94:G94 B123:G124 B127:G128 B139:G141 B147:G148 B151:G152 B155:G156 B163:G1645 B159:G160">
    <cfRule type="expression" dxfId="112" priority="378">
      <formula>$K4="M"</formula>
    </cfRule>
    <cfRule type="expression" dxfId="111" priority="379">
      <formula>$K4="F"</formula>
    </cfRule>
  </conditionalFormatting>
  <conditionalFormatting sqref="B15:E16">
    <cfRule type="expression" dxfId="110" priority="375">
      <formula>$K17="M"</formula>
    </cfRule>
    <cfRule type="expression" dxfId="109" priority="376">
      <formula>$K17="F"</formula>
    </cfRule>
  </conditionalFormatting>
  <conditionalFormatting sqref="B20:E21">
    <cfRule type="expression" dxfId="108" priority="371">
      <formula>$K22="M"</formula>
    </cfRule>
    <cfRule type="expression" dxfId="107" priority="372">
      <formula>$K22="F"</formula>
    </cfRule>
  </conditionalFormatting>
  <conditionalFormatting sqref="B27:E28">
    <cfRule type="expression" dxfId="106" priority="368">
      <formula>$K29="M"</formula>
    </cfRule>
    <cfRule type="expression" dxfId="105" priority="369">
      <formula>$K29="F"</formula>
    </cfRule>
  </conditionalFormatting>
  <conditionalFormatting sqref="B33:E34">
    <cfRule type="expression" dxfId="104" priority="364">
      <formula>$K35="M"</formula>
    </cfRule>
    <cfRule type="expression" dxfId="103" priority="365">
      <formula>$K35="F"</formula>
    </cfRule>
  </conditionalFormatting>
  <conditionalFormatting sqref="B40:E41">
    <cfRule type="expression" dxfId="102" priority="361">
      <formula>$K42="M"</formula>
    </cfRule>
    <cfRule type="expression" dxfId="101" priority="362">
      <formula>$K42="F"</formula>
    </cfRule>
  </conditionalFormatting>
  <conditionalFormatting sqref="B48:E49">
    <cfRule type="expression" dxfId="100" priority="357">
      <formula>$K50="M"</formula>
    </cfRule>
    <cfRule type="expression" dxfId="99" priority="358">
      <formula>$K50="F"</formula>
    </cfRule>
  </conditionalFormatting>
  <conditionalFormatting sqref="F15:G16">
    <cfRule type="expression" dxfId="98" priority="352">
      <formula>$K17="M"</formula>
    </cfRule>
    <cfRule type="expression" dxfId="97" priority="353">
      <formula>$K17="F"</formula>
    </cfRule>
  </conditionalFormatting>
  <conditionalFormatting sqref="F20:G21">
    <cfRule type="expression" dxfId="96" priority="350">
      <formula>$K22="M"</formula>
    </cfRule>
    <cfRule type="expression" dxfId="95" priority="351">
      <formula>$K22="F"</formula>
    </cfRule>
  </conditionalFormatting>
  <conditionalFormatting sqref="F27:G28">
    <cfRule type="expression" dxfId="94" priority="348">
      <formula>$K29="M"</formula>
    </cfRule>
    <cfRule type="expression" dxfId="93" priority="349">
      <formula>$K29="F"</formula>
    </cfRule>
  </conditionalFormatting>
  <conditionalFormatting sqref="F33:G34">
    <cfRule type="expression" dxfId="92" priority="346">
      <formula>$K35="M"</formula>
    </cfRule>
    <cfRule type="expression" dxfId="91" priority="347">
      <formula>$K35="F"</formula>
    </cfRule>
  </conditionalFormatting>
  <conditionalFormatting sqref="F40:G41">
    <cfRule type="expression" dxfId="90" priority="344">
      <formula>$K42="M"</formula>
    </cfRule>
    <cfRule type="expression" dxfId="89" priority="345">
      <formula>$K42="F"</formula>
    </cfRule>
  </conditionalFormatting>
  <conditionalFormatting sqref="F48:G49">
    <cfRule type="expression" dxfId="88" priority="342">
      <formula>$K50="M"</formula>
    </cfRule>
    <cfRule type="expression" dxfId="87" priority="343">
      <formula>$K50="F"</formula>
    </cfRule>
  </conditionalFormatting>
  <conditionalFormatting sqref="B3:G4 B8:G9 B12:G13 B17:G18 B24:G25 B30:G31 B37:G38 B45:G46 B50:G51 B54:G56 B60:G61 B68:G69 B72:G73 B80:G81 B85:G85 B89:G90 B111:G112 B125:G126 B129:G130 B134:G135 B142:G143 B149:G150 B153:G154 B157:G158 B161:G162">
    <cfRule type="expression" dxfId="86" priority="387">
      <formula>#REF!="M"</formula>
    </cfRule>
    <cfRule type="expression" dxfId="85" priority="388">
      <formula>#REF!="F"</formula>
    </cfRule>
  </conditionalFormatting>
  <conditionalFormatting sqref="B57:E58">
    <cfRule type="expression" dxfId="84" priority="325">
      <formula>$K59="M"</formula>
    </cfRule>
    <cfRule type="expression" dxfId="83" priority="326">
      <formula>$K59="F"</formula>
    </cfRule>
  </conditionalFormatting>
  <conditionalFormatting sqref="F57:G58">
    <cfRule type="expression" dxfId="82" priority="323">
      <formula>$K59="M"</formula>
    </cfRule>
    <cfRule type="expression" dxfId="81" priority="324">
      <formula>$K59="F"</formula>
    </cfRule>
  </conditionalFormatting>
  <conditionalFormatting sqref="B63:E64">
    <cfRule type="expression" dxfId="80" priority="313">
      <formula>$K65="M"</formula>
    </cfRule>
    <cfRule type="expression" dxfId="79" priority="314">
      <formula>$K65="F"</formula>
    </cfRule>
  </conditionalFormatting>
  <conditionalFormatting sqref="F63:G64">
    <cfRule type="expression" dxfId="78" priority="311">
      <formula>$K65="M"</formula>
    </cfRule>
    <cfRule type="expression" dxfId="77" priority="312">
      <formula>$K65="F"</formula>
    </cfRule>
  </conditionalFormatting>
  <conditionalFormatting sqref="B78:G78 B75:G75">
    <cfRule type="expression" dxfId="76" priority="290">
      <formula>$K77="M"</formula>
    </cfRule>
    <cfRule type="expression" dxfId="75" priority="291">
      <formula>$K77="F"</formula>
    </cfRule>
  </conditionalFormatting>
  <conditionalFormatting sqref="C77">
    <cfRule type="duplicateValues" dxfId="74" priority="293"/>
  </conditionalFormatting>
  <conditionalFormatting sqref="B76:G77">
    <cfRule type="expression" dxfId="73" priority="294">
      <formula>#REF!="M"</formula>
    </cfRule>
    <cfRule type="expression" dxfId="72" priority="295">
      <formula>#REF!="F"</formula>
    </cfRule>
  </conditionalFormatting>
  <conditionalFormatting sqref="B83:E84">
    <cfRule type="expression" dxfId="71" priority="278">
      <formula>$K85="M"</formula>
    </cfRule>
    <cfRule type="expression" dxfId="70" priority="279">
      <formula>$K85="F"</formula>
    </cfRule>
  </conditionalFormatting>
  <conditionalFormatting sqref="F83:G84">
    <cfRule type="expression" dxfId="69" priority="276">
      <formula>$K85="M"</formula>
    </cfRule>
    <cfRule type="expression" dxfId="68" priority="277">
      <formula>$K85="F"</formula>
    </cfRule>
  </conditionalFormatting>
  <conditionalFormatting sqref="C94:C107">
    <cfRule type="duplicateValues" dxfId="67" priority="266"/>
  </conditionalFormatting>
  <conditionalFormatting sqref="B92:E93">
    <cfRule type="expression" dxfId="66" priority="264">
      <formula>$K94="M"</formula>
    </cfRule>
    <cfRule type="expression" dxfId="65" priority="265">
      <formula>$K94="F"</formula>
    </cfRule>
  </conditionalFormatting>
  <conditionalFormatting sqref="F92:G93">
    <cfRule type="expression" dxfId="64" priority="262">
      <formula>$K94="M"</formula>
    </cfRule>
    <cfRule type="expression" dxfId="63" priority="263">
      <formula>$K94="F"</formula>
    </cfRule>
  </conditionalFormatting>
  <conditionalFormatting sqref="B109:E110">
    <cfRule type="expression" dxfId="62" priority="255">
      <formula>$K111="M"</formula>
    </cfRule>
    <cfRule type="expression" dxfId="61" priority="256">
      <formula>$K111="F"</formula>
    </cfRule>
  </conditionalFormatting>
  <conditionalFormatting sqref="F109:G110">
    <cfRule type="expression" dxfId="60" priority="253">
      <formula>$K111="M"</formula>
    </cfRule>
    <cfRule type="expression" dxfId="59" priority="254">
      <formula>$K111="F"</formula>
    </cfRule>
  </conditionalFormatting>
  <conditionalFormatting sqref="B116:G117">
    <cfRule type="expression" dxfId="58" priority="251">
      <formula>$K118="M"</formula>
    </cfRule>
    <cfRule type="expression" dxfId="57" priority="252">
      <formula>$K118="F"</formula>
    </cfRule>
  </conditionalFormatting>
  <conditionalFormatting sqref="C116:C117">
    <cfRule type="duplicateValues" dxfId="56" priority="250"/>
  </conditionalFormatting>
  <conditionalFormatting sqref="B114:E115">
    <cfRule type="expression" dxfId="55" priority="248">
      <formula>$K116="M"</formula>
    </cfRule>
    <cfRule type="expression" dxfId="54" priority="249">
      <formula>$K116="F"</formula>
    </cfRule>
  </conditionalFormatting>
  <conditionalFormatting sqref="F114:G115">
    <cfRule type="expression" dxfId="53" priority="246">
      <formula>$K116="M"</formula>
    </cfRule>
    <cfRule type="expression" dxfId="52" priority="247">
      <formula>$K116="F"</formula>
    </cfRule>
  </conditionalFormatting>
  <conditionalFormatting sqref="B121:G122">
    <cfRule type="expression" dxfId="51" priority="244">
      <formula>$K123="M"</formula>
    </cfRule>
    <cfRule type="expression" dxfId="50" priority="245">
      <formula>$K123="F"</formula>
    </cfRule>
  </conditionalFormatting>
  <conditionalFormatting sqref="C121:C122">
    <cfRule type="duplicateValues" dxfId="49" priority="243"/>
  </conditionalFormatting>
  <conditionalFormatting sqref="B119:E120">
    <cfRule type="expression" dxfId="48" priority="241">
      <formula>$K121="M"</formula>
    </cfRule>
    <cfRule type="expression" dxfId="47" priority="242">
      <formula>$K121="F"</formula>
    </cfRule>
  </conditionalFormatting>
  <conditionalFormatting sqref="F119:G120">
    <cfRule type="expression" dxfId="46" priority="239">
      <formula>$K121="M"</formula>
    </cfRule>
    <cfRule type="expression" dxfId="45" priority="240">
      <formula>$K121="F"</formula>
    </cfRule>
  </conditionalFormatting>
  <conditionalFormatting sqref="B132:E133">
    <cfRule type="expression" dxfId="44" priority="208">
      <formula>$K134="M"</formula>
    </cfRule>
    <cfRule type="expression" dxfId="43" priority="209">
      <formula>$K134="F"</formula>
    </cfRule>
  </conditionalFormatting>
  <conditionalFormatting sqref="F132:G133">
    <cfRule type="expression" dxfId="42" priority="206">
      <formula>$K134="M"</formula>
    </cfRule>
    <cfRule type="expression" dxfId="41" priority="207">
      <formula>$K134="F"</formula>
    </cfRule>
  </conditionalFormatting>
  <conditionalFormatting sqref="B137:E138">
    <cfRule type="expression" dxfId="40" priority="196">
      <formula>$K139="M"</formula>
    </cfRule>
    <cfRule type="expression" dxfId="39" priority="197">
      <formula>$K139="F"</formula>
    </cfRule>
  </conditionalFormatting>
  <conditionalFormatting sqref="F137:G138">
    <cfRule type="expression" dxfId="38" priority="194">
      <formula>$K139="M"</formula>
    </cfRule>
    <cfRule type="expression" dxfId="37" priority="195">
      <formula>$K139="F"</formula>
    </cfRule>
  </conditionalFormatting>
  <conditionalFormatting sqref="B145:E146">
    <cfRule type="expression" dxfId="36" priority="184">
      <formula>$K147="M"</formula>
    </cfRule>
    <cfRule type="expression" dxfId="35" priority="185">
      <formula>$K147="F"</formula>
    </cfRule>
  </conditionalFormatting>
  <conditionalFormatting sqref="F145:G146">
    <cfRule type="expression" dxfId="34" priority="182">
      <formula>$K147="M"</formula>
    </cfRule>
    <cfRule type="expression" dxfId="33" priority="183">
      <formula>$K147="F"</formula>
    </cfRule>
  </conditionalFormatting>
  <conditionalFormatting sqref="B86:G86">
    <cfRule type="expression" dxfId="32" priority="389">
      <formula>$K87="M"</formula>
    </cfRule>
    <cfRule type="expression" dxfId="31" priority="390">
      <formula>$K87="F"</formula>
    </cfRule>
  </conditionalFormatting>
  <conditionalFormatting sqref="C4">
    <cfRule type="duplicateValues" dxfId="30" priority="416"/>
  </conditionalFormatting>
  <conditionalFormatting sqref="C8:C9">
    <cfRule type="duplicateValues" dxfId="29" priority="417"/>
  </conditionalFormatting>
  <conditionalFormatting sqref="C13">
    <cfRule type="duplicateValues" dxfId="28" priority="418"/>
  </conditionalFormatting>
  <conditionalFormatting sqref="C17:C18">
    <cfRule type="duplicateValues" dxfId="27" priority="419"/>
  </conditionalFormatting>
  <conditionalFormatting sqref="C22:C25">
    <cfRule type="duplicateValues" dxfId="26" priority="420"/>
  </conditionalFormatting>
  <conditionalFormatting sqref="C29:C31">
    <cfRule type="duplicateValues" dxfId="25" priority="421"/>
  </conditionalFormatting>
  <conditionalFormatting sqref="C35:C38">
    <cfRule type="duplicateValues" dxfId="24" priority="422"/>
  </conditionalFormatting>
  <conditionalFormatting sqref="C42:C46">
    <cfRule type="duplicateValues" dxfId="23" priority="423"/>
  </conditionalFormatting>
  <conditionalFormatting sqref="C50:C51">
    <cfRule type="duplicateValues" dxfId="22" priority="424"/>
  </conditionalFormatting>
  <conditionalFormatting sqref="C55">
    <cfRule type="duplicateValues" dxfId="21" priority="429"/>
  </conditionalFormatting>
  <conditionalFormatting sqref="C59:C61">
    <cfRule type="duplicateValues" dxfId="20" priority="434"/>
  </conditionalFormatting>
  <conditionalFormatting sqref="C65:C69">
    <cfRule type="duplicateValues" dxfId="19" priority="439"/>
  </conditionalFormatting>
  <conditionalFormatting sqref="C73">
    <cfRule type="duplicateValues" dxfId="18" priority="442"/>
  </conditionalFormatting>
  <conditionalFormatting sqref="C81">
    <cfRule type="duplicateValues" dxfId="17" priority="445"/>
  </conditionalFormatting>
  <conditionalFormatting sqref="C85:C86">
    <cfRule type="duplicateValues" dxfId="16" priority="450"/>
  </conditionalFormatting>
  <conditionalFormatting sqref="C90">
    <cfRule type="duplicateValues" dxfId="15" priority="453"/>
  </conditionalFormatting>
  <conditionalFormatting sqref="B95:G99">
    <cfRule type="expression" dxfId="14" priority="456">
      <formula>$K108="M"</formula>
    </cfRule>
    <cfRule type="expression" dxfId="13" priority="457">
      <formula>$K108="F"</formula>
    </cfRule>
  </conditionalFormatting>
  <conditionalFormatting sqref="C111:C112">
    <cfRule type="duplicateValues" dxfId="12" priority="460"/>
  </conditionalFormatting>
  <conditionalFormatting sqref="B105:G107">
    <cfRule type="expression" dxfId="11" priority="463">
      <formula>$K113="M"</formula>
    </cfRule>
    <cfRule type="expression" dxfId="10" priority="464">
      <formula>$K113="F"</formula>
    </cfRule>
  </conditionalFormatting>
  <conditionalFormatting sqref="B100:G104">
    <cfRule type="expression" dxfId="9" priority="465">
      <formula>#REF!="M"</formula>
    </cfRule>
    <cfRule type="expression" dxfId="8" priority="466">
      <formula>#REF!="F"</formula>
    </cfRule>
  </conditionalFormatting>
  <conditionalFormatting sqref="C126">
    <cfRule type="duplicateValues" dxfId="7" priority="469"/>
  </conditionalFormatting>
  <conditionalFormatting sqref="C130">
    <cfRule type="duplicateValues" dxfId="6" priority="472"/>
  </conditionalFormatting>
  <conditionalFormatting sqref="C134:C135">
    <cfRule type="duplicateValues" dxfId="5" priority="475"/>
  </conditionalFormatting>
  <conditionalFormatting sqref="C139:C143">
    <cfRule type="duplicateValues" dxfId="4" priority="480"/>
  </conditionalFormatting>
  <conditionalFormatting sqref="C147:C150">
    <cfRule type="duplicateValues" dxfId="3" priority="485"/>
  </conditionalFormatting>
  <conditionalFormatting sqref="C154">
    <cfRule type="duplicateValues" dxfId="2" priority="488"/>
  </conditionalFormatting>
  <conditionalFormatting sqref="C158">
    <cfRule type="duplicateValues" dxfId="1" priority="491"/>
  </conditionalFormatting>
  <conditionalFormatting sqref="C162">
    <cfRule type="duplicateValues" dxfId="0" priority="497"/>
  </conditionalFormatting>
  <dataValidations count="1">
    <dataValidation type="custom" allowBlank="1" showInputMessage="1" showErrorMessage="1" errorTitle="Check Performance" error="Better performance that the one before.  Please check and re-enter" sqref="F86 F66:F69 F117 F122 F9 F18 F23:F25 F30:F31 F36:F38 F43:F46 F51 F60:F61 F95:F107 F112 F135 F140:F143 F148:F150" xr:uid="{00000000-0002-0000-0300-000000000000}">
      <formula1>F9&lt;=F8</formula1>
    </dataValidation>
  </dataValidations>
  <printOptions horizontalCentered="1"/>
  <pageMargins left="0.31496062992125984" right="0.31496062992125984" top="1.1417322834645669" bottom="0.74803149606299213" header="0.31496062992125984" footer="0.31496062992125984"/>
  <pageSetup paperSize="9" orientation="portrait" r:id="rId1"/>
  <headerFooter>
    <oddHeader>&amp;L&amp;G&amp;C&amp;"+,Regular"&amp;12NORTHAMPTONSHIRE COUNTY TRACK &amp; FIELD CHAMPIONSHIPS&amp;"-,Regular"&amp;11
&amp;"+,Regular"12th &amp;&amp; 13th MAY 2018 @ Corby Stadium&amp;R&amp;"+,Regular"&amp;U&amp;A</oddHeader>
    <oddFooter>&amp;L&amp;"+,Regular"&amp;8&amp;D &amp;T&amp;C&amp;G&amp;R&amp;8Page &amp;P of &amp;N</oddFooter>
  </headerFooter>
  <rowBreaks count="3" manualBreakCount="3">
    <brk id="47" min="1" max="5" man="1"/>
    <brk id="91" min="1" max="5" man="1"/>
    <brk id="136" min="1" max="5" man="1"/>
  </row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Bibs!$A$2:$A$375</xm:f>
          </x14:formula1>
          <xm:sqref>C4 C8:C9 C13 C17:C18 C22:C25 C29:C31 C35:C38 C42:C46 C50:C51 C55 C59:C61 C65:C69 C73 C77 C81 C85:C86 C90 C111:C112 C116:C117 C121:C122 C126 C130 C134:C135 C139:C143 C147:C150 C154 C158 C162 C94:C107</xm:sqref>
        </x14:dataValidation>
        <x14:dataValidation type="list" allowBlank="1" showInputMessage="1" showErrorMessage="1" xr:uid="{00000000-0002-0000-0300-000002000000}">
          <x14:formula1>
            <xm:f>Prog!$A:$A</xm:f>
          </x14:formula1>
          <xm:sqref>A2 A6 A11 A15 A20 A27 A33 A40 A48 A53 A57 A63 A71 A75 A79 A83 A88 A92 A109 A114 A119 A124 A128 A132 A137 A145 A152 A156 A160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Prog</vt:lpstr>
      <vt:lpstr>Bibs</vt:lpstr>
      <vt:lpstr>Results Day1 Track</vt:lpstr>
      <vt:lpstr>Results Day1 Field</vt:lpstr>
      <vt:lpstr>athletes</vt:lpstr>
      <vt:lpstr>Prog!Print_Area</vt:lpstr>
      <vt:lpstr>'Results Day1 Field'!Print_Area</vt:lpstr>
      <vt:lpstr>'Results Day1 Track'!Print_Area</vt:lpstr>
      <vt:lpstr>timetable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Bryan</dc:creator>
  <cp:lastModifiedBy>Michael Burgyne</cp:lastModifiedBy>
  <cp:lastPrinted>2018-05-11T14:26:06Z</cp:lastPrinted>
  <dcterms:created xsi:type="dcterms:W3CDTF">2018-05-01T10:57:55Z</dcterms:created>
  <dcterms:modified xsi:type="dcterms:W3CDTF">2018-05-15T07:18:32Z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735e109e-9627-4b35-9b77-4659350c0dc5</vt:lpwstr>
  </property>
</Properties>
</file>